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.sowinski\Desktop\"/>
    </mc:Choice>
  </mc:AlternateContent>
  <xr:revisionPtr revIDLastSave="0" documentId="8_{60658758-1FE1-0345-B568-56CCFD0CF1DC}" xr6:coauthVersionLast="47" xr6:coauthVersionMax="47" xr10:uidLastSave="{00000000-0000-0000-0000-000000000000}"/>
  <bookViews>
    <workbookView xWindow="0" yWindow="0" windowWidth="21570" windowHeight="8085" tabRatio="805" xr2:uid="{00000000-000D-0000-FFFF-FFFF00000000}"/>
  </bookViews>
  <sheets>
    <sheet name="Aran I" sheetId="15" r:id="rId1"/>
    <sheet name="Aran II" sheetId="16" r:id="rId2"/>
    <sheet name="Jazz I" sheetId="17" r:id="rId3"/>
    <sheet name="Jazz II" sheetId="18" r:id="rId4"/>
    <sheet name="Woka I" sheetId="19" r:id="rId5"/>
    <sheet name="Woka II" sheetId="20" r:id="rId6"/>
    <sheet name="FortJ I" sheetId="21" r:id="rId7"/>
    <sheet name="FortJ II" sheetId="22" r:id="rId8"/>
  </sheets>
  <definedNames>
    <definedName name="_xlnm.Print_Area" localSheetId="0">'Aran I'!$A$1:$W$35</definedName>
    <definedName name="_xlnm.Print_Area" localSheetId="6">'FortJ I'!$A$1:$W$31</definedName>
    <definedName name="_xlnm.Print_Area" localSheetId="2">'Jazz I'!$A$1:$W$31</definedName>
    <definedName name="_xlnm.Print_Area" localSheetId="4">'Woka I'!$A$1:$W$34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6" l="1"/>
  <c r="P19" i="16"/>
  <c r="Q18" i="16"/>
  <c r="P18" i="16"/>
  <c r="Q17" i="18"/>
  <c r="Q16" i="18"/>
  <c r="P17" i="18"/>
  <c r="P16" i="18"/>
  <c r="Q19" i="20"/>
  <c r="P19" i="20"/>
  <c r="Q18" i="20"/>
  <c r="P18" i="20"/>
  <c r="Q17" i="22"/>
  <c r="P17" i="22"/>
  <c r="Q16" i="22"/>
  <c r="P16" i="22"/>
  <c r="Q17" i="16"/>
  <c r="P17" i="16"/>
  <c r="Q15" i="18"/>
  <c r="P15" i="18"/>
  <c r="Q17" i="20"/>
  <c r="P17" i="20"/>
  <c r="Q15" i="22"/>
  <c r="P15" i="22"/>
  <c r="I25" i="16"/>
  <c r="G25" i="16"/>
  <c r="F25" i="16"/>
  <c r="D25" i="16"/>
  <c r="I23" i="18"/>
  <c r="G23" i="18"/>
  <c r="F23" i="18"/>
  <c r="D23" i="18"/>
  <c r="I26" i="20"/>
  <c r="D26" i="20"/>
  <c r="G26" i="20"/>
  <c r="D27" i="20"/>
  <c r="F26" i="20"/>
  <c r="I23" i="22"/>
  <c r="G23" i="22"/>
  <c r="F23" i="22"/>
  <c r="D23" i="22"/>
  <c r="D24" i="22"/>
  <c r="I28" i="21"/>
  <c r="G28" i="21"/>
  <c r="F28" i="21"/>
  <c r="D28" i="21"/>
  <c r="J31" i="19"/>
  <c r="I31" i="19"/>
  <c r="G31" i="19"/>
  <c r="F31" i="19"/>
  <c r="D31" i="19"/>
  <c r="D32" i="19"/>
  <c r="I28" i="17"/>
  <c r="G28" i="17"/>
  <c r="F28" i="17"/>
  <c r="D28" i="17"/>
  <c r="I32" i="15"/>
  <c r="F32" i="15"/>
  <c r="G32" i="15"/>
  <c r="D32" i="15"/>
  <c r="D33" i="15"/>
  <c r="W25" i="21"/>
  <c r="V25" i="21"/>
  <c r="W21" i="21"/>
  <c r="V21" i="21"/>
  <c r="W28" i="19"/>
  <c r="V28" i="19"/>
  <c r="W24" i="19"/>
  <c r="V24" i="19"/>
  <c r="W10" i="19"/>
  <c r="V10" i="19"/>
  <c r="W25" i="17"/>
  <c r="W21" i="17"/>
  <c r="V21" i="17"/>
  <c r="W29" i="15"/>
  <c r="V29" i="15"/>
  <c r="W25" i="15"/>
  <c r="V25" i="15"/>
  <c r="W6" i="21"/>
  <c r="V6" i="21"/>
  <c r="W6" i="19"/>
  <c r="V6" i="19"/>
  <c r="W6" i="17"/>
  <c r="V6" i="17"/>
  <c r="W6" i="15"/>
  <c r="V6" i="15"/>
  <c r="O23" i="18"/>
  <c r="M23" i="18"/>
  <c r="L23" i="18"/>
  <c r="J23" i="18"/>
  <c r="U28" i="17"/>
  <c r="S28" i="17"/>
  <c r="R28" i="17"/>
  <c r="P28" i="17"/>
  <c r="O28" i="17"/>
  <c r="M28" i="17"/>
  <c r="L28" i="17"/>
  <c r="J28" i="17"/>
  <c r="O25" i="16"/>
  <c r="M25" i="16"/>
  <c r="L25" i="16"/>
  <c r="J25" i="16"/>
  <c r="U32" i="15"/>
  <c r="S32" i="15"/>
  <c r="R32" i="15"/>
  <c r="P32" i="15"/>
  <c r="O32" i="15"/>
  <c r="M32" i="15"/>
  <c r="L32" i="15"/>
  <c r="J32" i="15"/>
  <c r="O23" i="22"/>
  <c r="M23" i="22"/>
  <c r="L23" i="22"/>
  <c r="J23" i="22"/>
  <c r="Q14" i="22"/>
  <c r="U28" i="21"/>
  <c r="S28" i="21"/>
  <c r="R28" i="21"/>
  <c r="P28" i="21"/>
  <c r="O28" i="21"/>
  <c r="M28" i="21"/>
  <c r="L28" i="21"/>
  <c r="J28" i="21"/>
  <c r="O26" i="20"/>
  <c r="M26" i="20"/>
  <c r="L26" i="20"/>
  <c r="J26" i="20"/>
  <c r="U31" i="19"/>
  <c r="S31" i="19"/>
  <c r="R31" i="19"/>
  <c r="P31" i="19"/>
  <c r="O31" i="19"/>
  <c r="M31" i="19"/>
  <c r="L31" i="19"/>
  <c r="V24" i="17"/>
  <c r="V23" i="17"/>
  <c r="V22" i="17"/>
  <c r="V20" i="17"/>
  <c r="V19" i="17"/>
  <c r="V18" i="17"/>
  <c r="V17" i="17"/>
  <c r="V16" i="17"/>
  <c r="Q16" i="16"/>
  <c r="W20" i="15"/>
  <c r="W19" i="15"/>
  <c r="V20" i="15"/>
  <c r="V19" i="15"/>
  <c r="Q10" i="20"/>
  <c r="P10" i="20"/>
  <c r="W11" i="19"/>
  <c r="V11" i="19"/>
  <c r="P14" i="22"/>
  <c r="P14" i="18"/>
  <c r="Q14" i="18"/>
  <c r="P16" i="16"/>
  <c r="P23" i="16"/>
  <c r="Q23" i="16"/>
  <c r="P13" i="22"/>
  <c r="Q13" i="22"/>
  <c r="V5" i="15"/>
  <c r="W5" i="15"/>
  <c r="V7" i="15"/>
  <c r="W7" i="15"/>
  <c r="V8" i="15"/>
  <c r="W8" i="15"/>
  <c r="V9" i="15"/>
  <c r="W9" i="15"/>
  <c r="V10" i="15"/>
  <c r="W10" i="15"/>
  <c r="V11" i="15"/>
  <c r="W11" i="15"/>
  <c r="V12" i="15"/>
  <c r="W12" i="15"/>
  <c r="V13" i="15"/>
  <c r="W13" i="15"/>
  <c r="V14" i="15"/>
  <c r="W14" i="15"/>
  <c r="V16" i="15"/>
  <c r="W16" i="15"/>
  <c r="V17" i="15"/>
  <c r="W17" i="15"/>
  <c r="V18" i="15"/>
  <c r="W18" i="15"/>
  <c r="V21" i="15"/>
  <c r="W21" i="15"/>
  <c r="V22" i="15"/>
  <c r="W22" i="15"/>
  <c r="V23" i="15"/>
  <c r="W23" i="15"/>
  <c r="V24" i="15"/>
  <c r="W24" i="15"/>
  <c r="V26" i="15"/>
  <c r="W26" i="15"/>
  <c r="V27" i="15"/>
  <c r="V28" i="15"/>
  <c r="V30" i="15"/>
  <c r="V32" i="15"/>
  <c r="W27" i="15"/>
  <c r="W28" i="15"/>
  <c r="W30" i="15"/>
  <c r="P5" i="16"/>
  <c r="Q5" i="16"/>
  <c r="P6" i="16"/>
  <c r="Q6" i="16"/>
  <c r="P7" i="16"/>
  <c r="Q7" i="16"/>
  <c r="P8" i="16"/>
  <c r="Q8" i="16"/>
  <c r="P9" i="16"/>
  <c r="Q9" i="16"/>
  <c r="P10" i="16"/>
  <c r="Q10" i="16"/>
  <c r="P11" i="16"/>
  <c r="Q11" i="16"/>
  <c r="P12" i="16"/>
  <c r="Q12" i="16"/>
  <c r="P13" i="16"/>
  <c r="Q13" i="16"/>
  <c r="P14" i="16"/>
  <c r="Q14" i="16"/>
  <c r="P15" i="16"/>
  <c r="Q15" i="16"/>
  <c r="P20" i="16"/>
  <c r="Q20" i="16"/>
  <c r="P21" i="16"/>
  <c r="Q21" i="16"/>
  <c r="V5" i="17"/>
  <c r="W5" i="17"/>
  <c r="V7" i="17"/>
  <c r="W7" i="17"/>
  <c r="V8" i="17"/>
  <c r="W8" i="17"/>
  <c r="V9" i="17"/>
  <c r="W9" i="17"/>
  <c r="V10" i="17"/>
  <c r="W10" i="17"/>
  <c r="V11" i="17"/>
  <c r="W11" i="17"/>
  <c r="V12" i="17"/>
  <c r="W12" i="17"/>
  <c r="V13" i="17"/>
  <c r="W13" i="17"/>
  <c r="V14" i="17"/>
  <c r="W14" i="17"/>
  <c r="V15" i="17"/>
  <c r="W15" i="17"/>
  <c r="W16" i="17"/>
  <c r="W17" i="17"/>
  <c r="W18" i="17"/>
  <c r="W19" i="17"/>
  <c r="W20" i="17"/>
  <c r="W22" i="17"/>
  <c r="W23" i="17"/>
  <c r="W24" i="17"/>
  <c r="W26" i="17"/>
  <c r="P5" i="18"/>
  <c r="Q5" i="18"/>
  <c r="P6" i="18"/>
  <c r="Q6" i="18"/>
  <c r="P7" i="18"/>
  <c r="Q7" i="18"/>
  <c r="P8" i="18"/>
  <c r="Q8" i="18"/>
  <c r="P9" i="18"/>
  <c r="Q9" i="18"/>
  <c r="P10" i="18"/>
  <c r="Q10" i="18"/>
  <c r="P11" i="18"/>
  <c r="Q11" i="18"/>
  <c r="P12" i="18"/>
  <c r="Q12" i="18"/>
  <c r="P13" i="18"/>
  <c r="Q13" i="18"/>
  <c r="P18" i="18"/>
  <c r="Q18" i="18"/>
  <c r="P19" i="18"/>
  <c r="Q19" i="18"/>
  <c r="P21" i="18"/>
  <c r="Q21" i="18"/>
  <c r="V5" i="19"/>
  <c r="W5" i="19"/>
  <c r="V7" i="19"/>
  <c r="W7" i="19"/>
  <c r="V8" i="19"/>
  <c r="W8" i="19"/>
  <c r="V9" i="19"/>
  <c r="W9" i="19"/>
  <c r="V13" i="19"/>
  <c r="W13" i="19"/>
  <c r="V14" i="19"/>
  <c r="W14" i="19"/>
  <c r="V15" i="19"/>
  <c r="W15" i="19"/>
  <c r="V17" i="19"/>
  <c r="W17" i="19"/>
  <c r="V18" i="19"/>
  <c r="W18" i="19"/>
  <c r="V19" i="19"/>
  <c r="W19" i="19"/>
  <c r="V20" i="19"/>
  <c r="W20" i="19"/>
  <c r="V21" i="19"/>
  <c r="W21" i="19"/>
  <c r="V22" i="19"/>
  <c r="W22" i="19"/>
  <c r="V23" i="19"/>
  <c r="W23" i="19"/>
  <c r="V25" i="19"/>
  <c r="W25" i="19"/>
  <c r="V26" i="19"/>
  <c r="W26" i="19"/>
  <c r="V27" i="19"/>
  <c r="W27" i="19"/>
  <c r="V29" i="19"/>
  <c r="W29" i="19"/>
  <c r="P5" i="20"/>
  <c r="Q5" i="20"/>
  <c r="P6" i="20"/>
  <c r="Q6" i="20"/>
  <c r="P7" i="20"/>
  <c r="Q7" i="20"/>
  <c r="P8" i="20"/>
  <c r="Q8" i="20"/>
  <c r="P9" i="20"/>
  <c r="Q9" i="20"/>
  <c r="P12" i="20"/>
  <c r="Q12" i="20"/>
  <c r="P13" i="20"/>
  <c r="Q13" i="20"/>
  <c r="P14" i="20"/>
  <c r="Q14" i="20"/>
  <c r="P15" i="20"/>
  <c r="Q15" i="20"/>
  <c r="P16" i="20"/>
  <c r="Q16" i="20"/>
  <c r="P20" i="20"/>
  <c r="Q20" i="20"/>
  <c r="P21" i="20"/>
  <c r="Q21" i="20"/>
  <c r="P24" i="20"/>
  <c r="Q24" i="20"/>
  <c r="V5" i="21"/>
  <c r="W5" i="21"/>
  <c r="V7" i="21"/>
  <c r="W7" i="21"/>
  <c r="V8" i="21"/>
  <c r="W8" i="21"/>
  <c r="V9" i="21"/>
  <c r="W9" i="21"/>
  <c r="V10" i="21"/>
  <c r="W10" i="21"/>
  <c r="V11" i="21"/>
  <c r="W11" i="21"/>
  <c r="V12" i="21"/>
  <c r="W12" i="21"/>
  <c r="V13" i="21"/>
  <c r="W13" i="21"/>
  <c r="V14" i="21"/>
  <c r="W14" i="21"/>
  <c r="V15" i="21"/>
  <c r="W15" i="21"/>
  <c r="V16" i="21"/>
  <c r="W16" i="21"/>
  <c r="V17" i="21"/>
  <c r="W17" i="21"/>
  <c r="V18" i="21"/>
  <c r="W18" i="21"/>
  <c r="V19" i="21"/>
  <c r="W19" i="21"/>
  <c r="V20" i="21"/>
  <c r="W20" i="21"/>
  <c r="V22" i="21"/>
  <c r="W22" i="21"/>
  <c r="V23" i="21"/>
  <c r="W23" i="21"/>
  <c r="V24" i="21"/>
  <c r="W24" i="21"/>
  <c r="V26" i="21"/>
  <c r="W26" i="21"/>
  <c r="P5" i="22"/>
  <c r="Q5" i="22"/>
  <c r="P6" i="22"/>
  <c r="Q6" i="22"/>
  <c r="P7" i="22"/>
  <c r="Q7" i="22"/>
  <c r="P8" i="22"/>
  <c r="Q8" i="22"/>
  <c r="P9" i="22"/>
  <c r="Q9" i="22"/>
  <c r="P10" i="22"/>
  <c r="Q10" i="22"/>
  <c r="P11" i="22"/>
  <c r="Q11" i="22"/>
  <c r="P12" i="22"/>
  <c r="Q12" i="22"/>
  <c r="P18" i="22"/>
  <c r="Q18" i="22"/>
  <c r="P19" i="22"/>
  <c r="Q19" i="22"/>
  <c r="P21" i="22"/>
  <c r="Q21" i="22"/>
  <c r="P25" i="22"/>
  <c r="P27" i="16"/>
  <c r="V33" i="19"/>
  <c r="P25" i="18"/>
  <c r="V34" i="15"/>
  <c r="V30" i="17"/>
  <c r="V30" i="21"/>
  <c r="P28" i="20"/>
  <c r="P29" i="21"/>
  <c r="G27" i="20"/>
  <c r="W28" i="21"/>
  <c r="W29" i="21"/>
  <c r="D29" i="21"/>
  <c r="J24" i="22"/>
  <c r="M24" i="22"/>
  <c r="G24" i="22"/>
  <c r="M24" i="18"/>
  <c r="J24" i="18"/>
  <c r="G24" i="18"/>
  <c r="D24" i="18"/>
  <c r="Q25" i="16"/>
  <c r="Q26" i="16"/>
  <c r="M26" i="16"/>
  <c r="G26" i="16"/>
  <c r="D26" i="16"/>
  <c r="J29" i="17"/>
  <c r="G29" i="17"/>
  <c r="P33" i="15"/>
  <c r="M33" i="15"/>
  <c r="S33" i="15"/>
  <c r="J33" i="15"/>
  <c r="G33" i="15"/>
  <c r="V28" i="17"/>
  <c r="D29" i="17"/>
  <c r="G29" i="21"/>
  <c r="J27" i="20"/>
  <c r="J29" i="21"/>
  <c r="M29" i="21"/>
  <c r="V28" i="21"/>
  <c r="M29" i="17"/>
  <c r="P29" i="17"/>
  <c r="S29" i="17"/>
  <c r="M27" i="20"/>
  <c r="M32" i="19"/>
  <c r="S32" i="19"/>
  <c r="S29" i="21"/>
  <c r="G32" i="19"/>
  <c r="W28" i="17"/>
  <c r="W29" i="17"/>
  <c r="W32" i="15"/>
  <c r="W33" i="15"/>
  <c r="P23" i="18"/>
  <c r="P32" i="19"/>
  <c r="J32" i="19"/>
  <c r="V31" i="19"/>
  <c r="W31" i="19"/>
  <c r="W32" i="19"/>
  <c r="J26" i="16"/>
  <c r="P23" i="22"/>
  <c r="Q23" i="22"/>
  <c r="Q24" i="22"/>
  <c r="Q26" i="20"/>
  <c r="Q27" i="20"/>
  <c r="P26" i="20"/>
  <c r="Q23" i="18"/>
  <c r="Q24" i="18"/>
  <c r="P25" i="16"/>
  <c r="V31" i="21"/>
  <c r="V31" i="17"/>
  <c r="P26" i="22"/>
  <c r="P29" i="20"/>
  <c r="P26" i="18"/>
  <c r="P28" i="16"/>
  <c r="V34" i="19"/>
  <c r="V35" i="15"/>
</calcChain>
</file>

<file path=xl/sharedStrings.xml><?xml version="1.0" encoding="utf-8"?>
<sst xmlns="http://schemas.openxmlformats.org/spreadsheetml/2006/main" count="1182" uniqueCount="99">
  <si>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</si>
  <si>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</si>
  <si>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</si>
  <si>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</si>
  <si>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</si>
  <si>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</si>
  <si>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</si>
  <si>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</si>
  <si>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</si>
  <si>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</si>
  <si>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</si>
  <si>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</si>
  <si>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</si>
  <si>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</si>
  <si>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</si>
  <si>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</si>
  <si>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obowiązkowy</t>
  </si>
  <si>
    <t>Kameralistyka</t>
  </si>
  <si>
    <t>obow./obieral.</t>
  </si>
  <si>
    <t>Nauka akompaniamentu z grą a'vista</t>
  </si>
  <si>
    <t>Ć</t>
  </si>
  <si>
    <t>Chór</t>
  </si>
  <si>
    <t>Praktyka estradowa</t>
  </si>
  <si>
    <t>Kształcenie słuchu</t>
  </si>
  <si>
    <t>Historia kultury</t>
  </si>
  <si>
    <t>Marketing i animacja kultury</t>
  </si>
  <si>
    <t>Prawo autorskie i prawa pokrewne</t>
  </si>
  <si>
    <t>Kurs biblioteczny</t>
  </si>
  <si>
    <t>Szkolenie BHP</t>
  </si>
  <si>
    <t>Język obcy (z egzaminem B2)</t>
  </si>
  <si>
    <t>W-F</t>
  </si>
  <si>
    <t>Emisja głosu</t>
  </si>
  <si>
    <t>SUMA</t>
  </si>
  <si>
    <t>ROCZNIE</t>
  </si>
  <si>
    <t>Proseminarium pracy dyplomowej</t>
  </si>
  <si>
    <t>Seminarium pracy dyplomowej</t>
  </si>
  <si>
    <t>Propedeutyka muzyki współczesnej</t>
  </si>
  <si>
    <t>Język obcy (z egzaminem B2+)</t>
  </si>
  <si>
    <t>Harmonia</t>
  </si>
  <si>
    <t>Technologie informacyjne</t>
  </si>
  <si>
    <t>Praca z pianistą</t>
  </si>
  <si>
    <t>W / I</t>
  </si>
  <si>
    <t>Studia orkiestrowe z czytaniem a'vista</t>
  </si>
  <si>
    <t xml:space="preserve">Praktyka estradowa </t>
  </si>
  <si>
    <t>W /I</t>
  </si>
  <si>
    <t>Big band</t>
  </si>
  <si>
    <t>Praktyka nagraniowa</t>
  </si>
  <si>
    <t>Instrumentoznawstwo z podstawami instrumentacji</t>
  </si>
  <si>
    <t>Historia muzyki jazzowej z literaturą</t>
  </si>
  <si>
    <t>Ćwiczenia rytmiczne</t>
  </si>
  <si>
    <t>Kontrapunkt (I)</t>
  </si>
  <si>
    <t>Język obcy (min. B2)</t>
  </si>
  <si>
    <t>Propedeutyka muzyki komputerowej (I)</t>
  </si>
  <si>
    <t>Studium muzyki ilustracyjnej</t>
  </si>
  <si>
    <t>Instrument główny – muzyka klasyczna</t>
  </si>
  <si>
    <t>Fortepian obowiązkowy</t>
  </si>
  <si>
    <t>Analiza standardów jazzowych</t>
  </si>
  <si>
    <t>Podstawy aranżacji</t>
  </si>
  <si>
    <t>Zespoły wokalne</t>
  </si>
  <si>
    <t>Dykcja i recytacja</t>
  </si>
  <si>
    <t>Literatura współczesnej muzyki popularnej</t>
  </si>
  <si>
    <t>Instrument główny - muzyka klasyczna</t>
  </si>
  <si>
    <t>Literatura współcz. muzyki popularnej</t>
  </si>
  <si>
    <t>Wokalistyka jazzowa</t>
  </si>
  <si>
    <t>Kompozycja z aranżacją</t>
  </si>
  <si>
    <t>Filozofia - zagadnienia i kierunki</t>
  </si>
  <si>
    <t>Fortepian obowiązkowy/Instrument dodatkowy</t>
  </si>
  <si>
    <t>Kameralistyka - zespoły jazzowe</t>
  </si>
  <si>
    <t>Instrument główny</t>
  </si>
  <si>
    <t>Instrument podstawowy</t>
  </si>
  <si>
    <t>Ć/I</t>
  </si>
  <si>
    <t>E</t>
  </si>
  <si>
    <t>Estetyka muzyki</t>
  </si>
  <si>
    <t>EK</t>
  </si>
  <si>
    <t>Z</t>
  </si>
  <si>
    <t>K</t>
  </si>
  <si>
    <t>Produkcja muzyczna</t>
  </si>
  <si>
    <t>W/I</t>
  </si>
  <si>
    <t>Ć/G</t>
  </si>
  <si>
    <t>W/G</t>
  </si>
  <si>
    <t>Czytanie partytur</t>
  </si>
  <si>
    <t>Propedeutyka badań naukowych</t>
  </si>
  <si>
    <t>Seminarium krytyki</t>
  </si>
  <si>
    <t>Seminarium prelekcji</t>
  </si>
  <si>
    <t>Podstawy etyki</t>
  </si>
  <si>
    <t xml:space="preserve">FAKULTETY - min. punktów ECTS do zrealizowanie w ciągu całych studiów: </t>
  </si>
  <si>
    <t>KOMPOZYCJA Z ARANŻACJĄ I st.</t>
  </si>
  <si>
    <t>KOMPOZYCJA Z ARANŻACJĄ II st.</t>
  </si>
  <si>
    <t>WOKALISTYKA JAZZOWA I st.</t>
  </si>
  <si>
    <t>WOKALISTYKA JAZZOWA II st.</t>
  </si>
  <si>
    <t>FORTEPIAN JAZZOWY I st.</t>
  </si>
  <si>
    <t>FORTEPIAN JAZZOWY II st.</t>
  </si>
  <si>
    <t>INSTRUMENTY JAZZOWE I st. (bez fortepianu)</t>
  </si>
  <si>
    <t>INSTRUMENTY JAZZOWE II st. (bez fortepianu)</t>
  </si>
  <si>
    <t>Podstawy dyrygowania</t>
  </si>
  <si>
    <t>podstawy improwizacji</t>
  </si>
  <si>
    <t>praca z zespołem</t>
  </si>
  <si>
    <t>Techniki kompozytorskie XX i XXI wieku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</si>
</sst>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2"/>
      <color indexed="63"/>
      <name val="Calibri"/>
      <family val="2"/>
    </font>
    <font>
      <sz val="12"/>
      <color indexed="62"/>
      <name val="Calibri"/>
      <family val="2"/>
    </font>
    <font>
      <i/>
      <sz val="12"/>
      <color indexed="23"/>
      <name val="Calibri"/>
      <family val="2"/>
    </font>
    <font>
      <sz val="12"/>
      <color indexed="10"/>
      <name val="Calibri"/>
      <family val="2"/>
    </font>
    <font>
      <sz val="18"/>
      <color theme="3"/>
      <name val="Trebuchet MS"/>
      <family val="2"/>
      <charset val="238"/>
      <scheme val="major"/>
    </font>
    <font>
      <b/>
      <sz val="15"/>
      <color theme="3"/>
      <name val="Trebuchet MS"/>
      <family val="2"/>
      <charset val="238"/>
      <scheme val="minor"/>
    </font>
    <font>
      <b/>
      <sz val="13"/>
      <color theme="3"/>
      <name val="Trebuchet MS"/>
      <family val="2"/>
      <charset val="238"/>
      <scheme val="minor"/>
    </font>
    <font>
      <b/>
      <sz val="11"/>
      <color theme="3"/>
      <name val="Trebuchet MS"/>
      <family val="2"/>
      <charset val="238"/>
      <scheme val="minor"/>
    </font>
    <font>
      <sz val="11"/>
      <color rgb="FF9C0006"/>
      <name val="Trebuchet MS"/>
      <family val="2"/>
      <charset val="238"/>
      <scheme val="minor"/>
    </font>
    <font>
      <sz val="11"/>
      <color rgb="FF3F3F76"/>
      <name val="Trebuchet MS"/>
      <family val="2"/>
      <charset val="238"/>
      <scheme val="minor"/>
    </font>
    <font>
      <b/>
      <sz val="11"/>
      <color rgb="FF3F3F3F"/>
      <name val="Trebuchet MS"/>
      <family val="2"/>
      <charset val="238"/>
      <scheme val="minor"/>
    </font>
    <font>
      <sz val="11"/>
      <color rgb="FFFA7D00"/>
      <name val="Trebuchet MS"/>
      <family val="2"/>
      <charset val="238"/>
      <scheme val="minor"/>
    </font>
    <font>
      <sz val="11"/>
      <color rgb="FFFF0000"/>
      <name val="Trebuchet MS"/>
      <family val="2"/>
      <charset val="238"/>
      <scheme val="minor"/>
    </font>
    <font>
      <i/>
      <sz val="11"/>
      <color rgb="FF7F7F7F"/>
      <name val="Trebuchet MS"/>
      <family val="2"/>
      <charset val="238"/>
      <scheme val="minor"/>
    </font>
    <font>
      <sz val="10"/>
      <color indexed="8"/>
      <name val="Times"/>
      <family val="1"/>
    </font>
    <font>
      <sz val="10"/>
      <color indexed="8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sz val="10"/>
      <color rgb="FFFF0000"/>
      <name val="Trebuchet MS"/>
      <family val="2"/>
      <charset val="238"/>
      <scheme val="minor"/>
    </font>
    <font>
      <b/>
      <sz val="10"/>
      <color indexed="8"/>
      <name val="Trebuchet MS"/>
      <family val="2"/>
      <charset val="238"/>
      <scheme val="minor"/>
    </font>
    <font>
      <sz val="8"/>
      <color indexed="8"/>
      <name val="Trebuchet MS"/>
      <family val="2"/>
      <charset val="238"/>
      <scheme val="minor"/>
    </font>
    <font>
      <sz val="8"/>
      <name val="Trebuchet MS"/>
      <family val="2"/>
      <charset val="238"/>
      <scheme val="minor"/>
    </font>
    <font>
      <b/>
      <sz val="8"/>
      <name val="Trebuchet MS"/>
      <family val="2"/>
      <charset val="238"/>
      <scheme val="minor"/>
    </font>
    <font>
      <sz val="8"/>
      <color indexed="8"/>
      <name val="Times"/>
      <family val="1"/>
    </font>
    <font>
      <sz val="10"/>
      <color theme="1"/>
      <name val="Trebuchet MS"/>
      <family val="2"/>
      <charset val="238"/>
      <scheme val="minor"/>
    </font>
    <font>
      <b/>
      <sz val="10"/>
      <color theme="1"/>
      <name val="Trebuchet MS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4" fillId="11" borderId="0" applyNumberFormat="0" applyBorder="0" applyAlignment="0" applyProtection="0"/>
    <xf numFmtId="0" fontId="6" fillId="2" borderId="2" applyNumberFormat="0" applyAlignment="0" applyProtection="0"/>
    <xf numFmtId="0" fontId="8" fillId="0" borderId="0" applyNumberFormat="0" applyFill="0" applyBorder="0" applyAlignment="0" applyProtection="0"/>
    <xf numFmtId="0" fontId="7" fillId="3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5" applyNumberFormat="0" applyFill="0" applyAlignment="0" applyProtection="0"/>
    <xf numFmtId="0" fontId="12" fillId="0" borderId="46" applyNumberFormat="0" applyFill="0" applyAlignment="0" applyProtection="0"/>
    <xf numFmtId="0" fontId="13" fillId="0" borderId="47" applyNumberFormat="0" applyFill="0" applyAlignment="0" applyProtection="0"/>
    <xf numFmtId="0" fontId="13" fillId="0" borderId="0" applyNumberFormat="0" applyFill="0" applyBorder="0" applyAlignment="0" applyProtection="0"/>
    <xf numFmtId="0" fontId="14" fillId="15" borderId="0" applyNumberFormat="0" applyBorder="0" applyAlignment="0" applyProtection="0"/>
    <xf numFmtId="0" fontId="15" fillId="16" borderId="44" applyNumberFormat="0" applyAlignment="0" applyProtection="0"/>
    <xf numFmtId="0" fontId="16" fillId="17" borderId="48" applyNumberFormat="0" applyAlignment="0" applyProtection="0"/>
    <xf numFmtId="0" fontId="17" fillId="0" borderId="4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81">
    <xf numFmtId="0" fontId="0" fillId="0" borderId="0" xfId="0"/>
    <xf numFmtId="0" fontId="20" fillId="0" borderId="0" xfId="0" applyFont="1"/>
    <xf numFmtId="0" fontId="21" fillId="0" borderId="0" xfId="0" applyFont="1"/>
    <xf numFmtId="0" fontId="21" fillId="0" borderId="0" xfId="0" applyFont="1" applyBorder="1" applyAlignment="1">
      <alignment horizontal="center" vertical="center"/>
    </xf>
    <xf numFmtId="0" fontId="22" fillId="0" borderId="17" xfId="3" applyNumberFormat="1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/>
    </xf>
    <xf numFmtId="0" fontId="22" fillId="0" borderId="29" xfId="4" applyNumberFormat="1" applyFont="1" applyFill="1" applyBorder="1" applyAlignment="1" applyProtection="1">
      <alignment horizontal="center" vertical="center"/>
    </xf>
    <xf numFmtId="0" fontId="22" fillId="0" borderId="8" xfId="6" applyNumberFormat="1" applyFont="1" applyFill="1" applyBorder="1" applyAlignment="1" applyProtection="1">
      <alignment horizontal="center" vertical="center"/>
    </xf>
    <xf numFmtId="0" fontId="22" fillId="0" borderId="6" xfId="7" applyNumberFormat="1" applyFont="1" applyFill="1" applyBorder="1" applyAlignment="1" applyProtection="1">
      <alignment horizontal="center" vertical="center"/>
    </xf>
    <xf numFmtId="0" fontId="22" fillId="0" borderId="6" xfId="3" applyNumberFormat="1" applyFont="1" applyFill="1" applyBorder="1" applyAlignment="1" applyProtection="1">
      <alignment horizontal="center" vertical="center"/>
    </xf>
    <xf numFmtId="0" fontId="22" fillId="0" borderId="6" xfId="6" applyNumberFormat="1" applyFont="1" applyFill="1" applyBorder="1" applyAlignment="1" applyProtection="1">
      <alignment horizontal="center" vertical="center"/>
    </xf>
    <xf numFmtId="0" fontId="22" fillId="0" borderId="9" xfId="3" applyNumberFormat="1" applyFont="1" applyFill="1" applyBorder="1" applyAlignment="1" applyProtection="1">
      <alignment horizontal="center" vertical="center"/>
    </xf>
    <xf numFmtId="0" fontId="22" fillId="0" borderId="27" xfId="8" applyNumberFormat="1" applyFont="1" applyFill="1" applyBorder="1" applyAlignment="1" applyProtection="1">
      <alignment horizontal="center" vertical="center"/>
    </xf>
    <xf numFmtId="0" fontId="22" fillId="0" borderId="28" xfId="7" applyNumberFormat="1" applyFont="1" applyFill="1" applyBorder="1" applyAlignment="1" applyProtection="1">
      <alignment horizontal="center" vertical="center"/>
    </xf>
    <xf numFmtId="0" fontId="22" fillId="0" borderId="28" xfId="5" applyNumberFormat="1" applyFont="1" applyFill="1" applyBorder="1" applyAlignment="1" applyProtection="1">
      <alignment horizontal="center" vertical="center"/>
    </xf>
    <xf numFmtId="0" fontId="22" fillId="0" borderId="28" xfId="8" applyNumberFormat="1" applyFont="1" applyFill="1" applyBorder="1" applyAlignment="1" applyProtection="1">
      <alignment horizontal="center" vertical="center"/>
    </xf>
    <xf numFmtId="0" fontId="22" fillId="0" borderId="29" xfId="5" applyNumberFormat="1" applyFont="1" applyFill="1" applyBorder="1" applyAlignment="1" applyProtection="1">
      <alignment horizontal="center" vertical="center"/>
    </xf>
    <xf numFmtId="0" fontId="23" fillId="0" borderId="11" xfId="12" applyNumberFormat="1" applyFont="1" applyFill="1" applyBorder="1" applyAlignment="1" applyProtection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2" fillId="0" borderId="17" xfId="7" applyNumberFormat="1" applyFont="1" applyFill="1" applyBorder="1" applyAlignment="1" applyProtection="1">
      <alignment horizontal="center" vertical="center"/>
    </xf>
    <xf numFmtId="0" fontId="22" fillId="0" borderId="17" xfId="4" applyNumberFormat="1" applyFont="1" applyFill="1" applyBorder="1" applyAlignment="1" applyProtection="1">
      <alignment horizontal="center" vertical="center"/>
    </xf>
    <xf numFmtId="0" fontId="22" fillId="0" borderId="17" xfId="6" applyNumberFormat="1" applyFont="1" applyFill="1" applyBorder="1" applyAlignment="1" applyProtection="1">
      <alignment horizontal="center" vertical="center"/>
    </xf>
    <xf numFmtId="0" fontId="22" fillId="0" borderId="8" xfId="8" applyNumberFormat="1" applyFont="1" applyFill="1" applyBorder="1" applyAlignment="1" applyProtection="1">
      <alignment horizontal="center" vertical="center"/>
    </xf>
    <xf numFmtId="0" fontId="22" fillId="0" borderId="7" xfId="7" applyNumberFormat="1" applyFont="1" applyFill="1" applyBorder="1" applyAlignment="1" applyProtection="1">
      <alignment horizontal="center" vertical="center"/>
    </xf>
    <xf numFmtId="0" fontId="22" fillId="0" borderId="7" xfId="5" applyNumberFormat="1" applyFont="1" applyFill="1" applyBorder="1" applyAlignment="1" applyProtection="1">
      <alignment horizontal="center" vertical="center"/>
    </xf>
    <xf numFmtId="0" fontId="22" fillId="0" borderId="7" xfId="8" applyNumberFormat="1" applyFont="1" applyFill="1" applyBorder="1" applyAlignment="1" applyProtection="1">
      <alignment horizontal="center" vertical="center"/>
    </xf>
    <xf numFmtId="0" fontId="22" fillId="0" borderId="9" xfId="5" applyNumberFormat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2" fillId="0" borderId="32" xfId="7" applyNumberFormat="1" applyFont="1" applyFill="1" applyBorder="1" applyAlignment="1" applyProtection="1">
      <alignment horizontal="center" vertical="center"/>
    </xf>
    <xf numFmtId="0" fontId="22" fillId="0" borderId="34" xfId="4" applyNumberFormat="1" applyFont="1" applyFill="1" applyBorder="1" applyAlignment="1" applyProtection="1">
      <alignment horizontal="center" vertical="center"/>
    </xf>
    <xf numFmtId="0" fontId="22" fillId="0" borderId="32" xfId="6" applyNumberFormat="1" applyFont="1" applyFill="1" applyBorder="1" applyAlignment="1" applyProtection="1">
      <alignment horizontal="center" vertical="center"/>
    </xf>
    <xf numFmtId="0" fontId="22" fillId="0" borderId="34" xfId="3" applyNumberFormat="1" applyFont="1" applyFill="1" applyBorder="1" applyAlignment="1" applyProtection="1">
      <alignment horizontal="center" vertical="center"/>
    </xf>
    <xf numFmtId="0" fontId="22" fillId="0" borderId="13" xfId="8" applyNumberFormat="1" applyFont="1" applyFill="1" applyBorder="1" applyAlignment="1" applyProtection="1">
      <alignment horizontal="center" vertical="center"/>
    </xf>
    <xf numFmtId="0" fontId="22" fillId="0" borderId="11" xfId="7" applyNumberFormat="1" applyFont="1" applyFill="1" applyBorder="1" applyAlignment="1" applyProtection="1">
      <alignment horizontal="center" vertical="center"/>
    </xf>
    <xf numFmtId="0" fontId="22" fillId="0" borderId="11" xfId="5" applyNumberFormat="1" applyFont="1" applyFill="1" applyBorder="1" applyAlignment="1" applyProtection="1">
      <alignment horizontal="center" vertical="center"/>
    </xf>
    <xf numFmtId="0" fontId="22" fillId="0" borderId="11" xfId="8" applyNumberFormat="1" applyFont="1" applyFill="1" applyBorder="1" applyAlignment="1" applyProtection="1">
      <alignment horizontal="center" vertical="center"/>
    </xf>
    <xf numFmtId="0" fontId="22" fillId="0" borderId="14" xfId="5" applyNumberFormat="1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2" fillId="0" borderId="16" xfId="5" applyNumberFormat="1" applyFont="1" applyFill="1" applyBorder="1" applyAlignment="1" applyProtection="1">
      <alignment horizontal="center" vertical="center"/>
    </xf>
    <xf numFmtId="0" fontId="22" fillId="0" borderId="16" xfId="8" applyNumberFormat="1" applyFont="1" applyFill="1" applyBorder="1" applyAlignment="1" applyProtection="1">
      <alignment horizontal="center" vertical="center"/>
    </xf>
    <xf numFmtId="0" fontId="22" fillId="0" borderId="16" xfId="7" applyNumberFormat="1" applyFont="1" applyFill="1" applyBorder="1" applyAlignment="1" applyProtection="1">
      <alignment horizontal="center" vertical="center"/>
    </xf>
    <xf numFmtId="0" fontId="22" fillId="0" borderId="12" xfId="7" applyNumberFormat="1" applyFont="1" applyFill="1" applyBorder="1" applyAlignment="1" applyProtection="1">
      <alignment horizontal="center" vertical="center"/>
    </xf>
    <xf numFmtId="0" fontId="22" fillId="0" borderId="17" xfId="5" applyNumberFormat="1" applyFont="1" applyFill="1" applyBorder="1" applyAlignment="1" applyProtection="1">
      <alignment horizontal="center" vertical="center"/>
    </xf>
    <xf numFmtId="0" fontId="22" fillId="0" borderId="17" xfId="8" applyNumberFormat="1" applyFont="1" applyFill="1" applyBorder="1" applyAlignment="1" applyProtection="1">
      <alignment horizontal="center" vertical="center"/>
    </xf>
    <xf numFmtId="0" fontId="22" fillId="0" borderId="34" xfId="5" applyNumberFormat="1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2" fillId="0" borderId="12" xfId="6" applyNumberFormat="1" applyFont="1" applyFill="1" applyBorder="1" applyAlignment="1" applyProtection="1">
      <alignment horizontal="center" vertical="center"/>
    </xf>
    <xf numFmtId="0" fontId="22" fillId="0" borderId="12" xfId="8" applyNumberFormat="1" applyFont="1" applyFill="1" applyBorder="1" applyAlignment="1" applyProtection="1">
      <alignment horizontal="center" vertical="center"/>
    </xf>
    <xf numFmtId="0" fontId="23" fillId="0" borderId="12" xfId="12" applyNumberFormat="1" applyFont="1" applyFill="1" applyBorder="1" applyAlignment="1" applyProtection="1">
      <alignment horizontal="center" vertical="center"/>
    </xf>
    <xf numFmtId="0" fontId="22" fillId="0" borderId="50" xfId="4" applyNumberFormat="1" applyFont="1" applyFill="1" applyBorder="1" applyAlignment="1" applyProtection="1">
      <alignment horizontal="center" vertical="center"/>
    </xf>
    <xf numFmtId="0" fontId="22" fillId="0" borderId="13" xfId="6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2" fillId="0" borderId="11" xfId="6" applyNumberFormat="1" applyFont="1" applyFill="1" applyBorder="1" applyAlignment="1" applyProtection="1">
      <alignment horizontal="center" vertical="center"/>
    </xf>
    <xf numFmtId="0" fontId="22" fillId="0" borderId="13" xfId="7" applyNumberFormat="1" applyFont="1" applyFill="1" applyBorder="1" applyAlignment="1" applyProtection="1">
      <alignment horizontal="center" vertical="center"/>
    </xf>
    <xf numFmtId="0" fontId="22" fillId="0" borderId="11" xfId="4" applyNumberFormat="1" applyFont="1" applyFill="1" applyBorder="1" applyAlignment="1" applyProtection="1">
      <alignment horizontal="center" vertical="center"/>
    </xf>
    <xf numFmtId="0" fontId="22" fillId="0" borderId="14" xfId="4" applyNumberFormat="1" applyFont="1" applyFill="1" applyBorder="1" applyAlignment="1" applyProtection="1">
      <alignment horizontal="center" vertical="center"/>
    </xf>
    <xf numFmtId="0" fontId="23" fillId="0" borderId="11" xfId="12" applyNumberFormat="1" applyFont="1" applyFill="1" applyBorder="1" applyAlignment="1" applyProtection="1">
      <alignment horizontal="lef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8" xfId="0" quotePrefix="1" applyFont="1" applyFill="1" applyBorder="1" applyAlignment="1">
      <alignment horizontal="center" vertical="center"/>
    </xf>
    <xf numFmtId="0" fontId="22" fillId="0" borderId="6" xfId="4" applyNumberFormat="1" applyFont="1" applyFill="1" applyBorder="1" applyAlignment="1" applyProtection="1">
      <alignment horizontal="center" vertical="center"/>
    </xf>
    <xf numFmtId="0" fontId="22" fillId="0" borderId="20" xfId="4" applyNumberFormat="1" applyFont="1" applyFill="1" applyBorder="1" applyAlignment="1" applyProtection="1">
      <alignment horizontal="center" vertical="center"/>
    </xf>
    <xf numFmtId="0" fontId="22" fillId="0" borderId="19" xfId="6" applyNumberFormat="1" applyFont="1" applyFill="1" applyBorder="1" applyAlignment="1" applyProtection="1">
      <alignment horizontal="center" vertical="center"/>
    </xf>
    <xf numFmtId="0" fontId="22" fillId="0" borderId="16" xfId="6" applyNumberFormat="1" applyFont="1" applyFill="1" applyBorder="1" applyAlignment="1" applyProtection="1">
      <alignment horizontal="center" vertical="center"/>
    </xf>
    <xf numFmtId="0" fontId="22" fillId="0" borderId="16" xfId="3" applyNumberFormat="1" applyFont="1" applyFill="1" applyBorder="1" applyAlignment="1" applyProtection="1">
      <alignment horizontal="center" vertical="center"/>
    </xf>
    <xf numFmtId="0" fontId="22" fillId="0" borderId="20" xfId="3" applyNumberFormat="1" applyFont="1" applyFill="1" applyBorder="1" applyAlignment="1" applyProtection="1">
      <alignment horizontal="center" vertical="center"/>
    </xf>
    <xf numFmtId="0" fontId="22" fillId="0" borderId="19" xfId="8" applyNumberFormat="1" applyFont="1" applyFill="1" applyBorder="1" applyAlignment="1" applyProtection="1">
      <alignment horizontal="center" vertical="center"/>
    </xf>
    <xf numFmtId="0" fontId="22" fillId="0" borderId="20" xfId="5" applyNumberFormat="1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1" fillId="0" borderId="0" xfId="0" applyFont="1" applyFill="1"/>
    <xf numFmtId="0" fontId="22" fillId="0" borderId="7" xfId="4" applyNumberFormat="1" applyFont="1" applyFill="1" applyBorder="1" applyAlignment="1" applyProtection="1">
      <alignment horizontal="center" vertical="center"/>
    </xf>
    <xf numFmtId="0" fontId="22" fillId="0" borderId="7" xfId="6" applyNumberFormat="1" applyFont="1" applyFill="1" applyBorder="1" applyAlignment="1" applyProtection="1">
      <alignment horizontal="center" vertical="center"/>
    </xf>
    <xf numFmtId="0" fontId="22" fillId="0" borderId="7" xfId="3" applyNumberFormat="1" applyFont="1" applyFill="1" applyBorder="1" applyAlignment="1" applyProtection="1">
      <alignment horizontal="center" vertical="center"/>
    </xf>
    <xf numFmtId="0" fontId="22" fillId="0" borderId="28" xfId="4" applyNumberFormat="1" applyFont="1" applyFill="1" applyBorder="1" applyAlignment="1" applyProtection="1">
      <alignment horizontal="center" vertical="center"/>
    </xf>
    <xf numFmtId="0" fontId="22" fillId="0" borderId="27" xfId="6" applyNumberFormat="1" applyFont="1" applyFill="1" applyBorder="1" applyAlignment="1" applyProtection="1">
      <alignment horizontal="center" vertical="center"/>
    </xf>
    <xf numFmtId="0" fontId="22" fillId="0" borderId="28" xfId="3" applyNumberFormat="1" applyFont="1" applyFill="1" applyBorder="1" applyAlignment="1" applyProtection="1">
      <alignment horizontal="center" vertical="center"/>
    </xf>
    <xf numFmtId="0" fontId="22" fillId="0" borderId="28" xfId="6" applyNumberFormat="1" applyFont="1" applyFill="1" applyBorder="1" applyAlignment="1" applyProtection="1">
      <alignment horizontal="center" vertical="center"/>
    </xf>
    <xf numFmtId="0" fontId="22" fillId="0" borderId="29" xfId="3" applyNumberFormat="1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5" xfId="12" applyNumberFormat="1" applyFont="1" applyFill="1" applyBorder="1" applyAlignment="1" applyProtection="1">
      <alignment horizontal="center" vertical="center"/>
    </xf>
    <xf numFmtId="0" fontId="22" fillId="0" borderId="8" xfId="7" applyNumberFormat="1" applyFont="1" applyFill="1" applyBorder="1" applyAlignment="1" applyProtection="1">
      <alignment horizontal="center" vertical="center"/>
    </xf>
    <xf numFmtId="0" fontId="22" fillId="0" borderId="9" xfId="4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2" fillId="0" borderId="11" xfId="3" applyNumberFormat="1" applyFont="1" applyFill="1" applyBorder="1" applyAlignment="1" applyProtection="1">
      <alignment horizontal="center" vertical="center"/>
    </xf>
    <xf numFmtId="0" fontId="22" fillId="0" borderId="14" xfId="3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9" xfId="7" applyNumberFormat="1" applyFont="1" applyFill="1" applyBorder="1" applyAlignment="1" applyProtection="1">
      <alignment horizontal="center" vertical="center"/>
    </xf>
    <xf numFmtId="0" fontId="22" fillId="0" borderId="16" xfId="4" applyNumberFormat="1" applyFont="1" applyFill="1" applyBorder="1" applyAlignment="1" applyProtection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1" fillId="0" borderId="25" xfId="0" applyFont="1" applyFill="1" applyBorder="1"/>
    <xf numFmtId="0" fontId="21" fillId="0" borderId="17" xfId="0" applyFont="1" applyFill="1" applyBorder="1"/>
    <xf numFmtId="0" fontId="21" fillId="0" borderId="0" xfId="0" applyFont="1" applyFill="1" applyBorder="1"/>
    <xf numFmtId="0" fontId="22" fillId="0" borderId="22" xfId="7" applyNumberFormat="1" applyFont="1" applyFill="1" applyBorder="1" applyAlignment="1" applyProtection="1">
      <alignment horizontal="center" vertical="center"/>
    </xf>
    <xf numFmtId="0" fontId="23" fillId="0" borderId="17" xfId="12" applyNumberFormat="1" applyFont="1" applyFill="1" applyBorder="1" applyAlignment="1" applyProtection="1">
      <alignment horizontal="left" vertical="center"/>
    </xf>
    <xf numFmtId="0" fontId="22" fillId="0" borderId="11" xfId="12" applyNumberFormat="1" applyFont="1" applyFill="1" applyBorder="1" applyAlignment="1" applyProtection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15" xfId="6" applyNumberFormat="1" applyFont="1" applyFill="1" applyBorder="1" applyAlignment="1" applyProtection="1">
      <alignment horizontal="center" vertical="center"/>
    </xf>
    <xf numFmtId="0" fontId="22" fillId="0" borderId="39" xfId="7" applyNumberFormat="1" applyFont="1" applyFill="1" applyBorder="1" applyAlignment="1" applyProtection="1">
      <alignment horizontal="center" vertical="center"/>
    </xf>
    <xf numFmtId="0" fontId="21" fillId="0" borderId="31" xfId="0" applyFont="1" applyFill="1" applyBorder="1"/>
    <xf numFmtId="0" fontId="23" fillId="0" borderId="16" xfId="12" applyNumberFormat="1" applyFont="1" applyFill="1" applyBorder="1" applyAlignment="1" applyProtection="1">
      <alignment horizontal="left" vertical="center"/>
    </xf>
    <xf numFmtId="0" fontId="23" fillId="0" borderId="16" xfId="12" applyNumberFormat="1" applyFont="1" applyFill="1" applyBorder="1" applyAlignment="1" applyProtection="1">
      <alignment horizontal="center" vertical="center"/>
    </xf>
    <xf numFmtId="0" fontId="23" fillId="0" borderId="18" xfId="12" applyNumberFormat="1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60" xfId="12" applyNumberFormat="1" applyFont="1" applyFill="1" applyBorder="1" applyAlignment="1" applyProtection="1">
      <alignment horizontal="center" vertical="center"/>
    </xf>
    <xf numFmtId="0" fontId="23" fillId="0" borderId="0" xfId="0" applyFont="1" applyFill="1"/>
    <xf numFmtId="2" fontId="21" fillId="0" borderId="0" xfId="0" applyNumberFormat="1" applyFont="1" applyFill="1"/>
    <xf numFmtId="0" fontId="23" fillId="0" borderId="17" xfId="12" applyNumberFormat="1" applyFont="1" applyFill="1" applyBorder="1" applyAlignment="1" applyProtection="1">
      <alignment horizontal="center" vertical="center"/>
    </xf>
    <xf numFmtId="0" fontId="22" fillId="0" borderId="36" xfId="7" applyNumberFormat="1" applyFont="1" applyFill="1" applyBorder="1" applyAlignment="1" applyProtection="1">
      <alignment horizontal="center" vertical="center"/>
    </xf>
    <xf numFmtId="0" fontId="22" fillId="0" borderId="37" xfId="7" applyNumberFormat="1" applyFont="1" applyFill="1" applyBorder="1" applyAlignment="1" applyProtection="1">
      <alignment horizontal="center" vertical="center"/>
    </xf>
    <xf numFmtId="0" fontId="22" fillId="0" borderId="38" xfId="4" applyNumberFormat="1" applyFont="1" applyFill="1" applyBorder="1" applyAlignment="1" applyProtection="1">
      <alignment horizontal="center" vertical="center"/>
    </xf>
    <xf numFmtId="0" fontId="22" fillId="0" borderId="40" xfId="4" applyNumberFormat="1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3" fillId="0" borderId="35" xfId="12" applyNumberFormat="1" applyFont="1" applyFill="1" applyBorder="1" applyAlignment="1" applyProtection="1">
      <alignment horizontal="center" vertical="center"/>
    </xf>
    <xf numFmtId="0" fontId="22" fillId="0" borderId="37" xfId="4" applyNumberFormat="1" applyFont="1" applyFill="1" applyBorder="1" applyAlignment="1" applyProtection="1">
      <alignment horizontal="center" vertical="center"/>
    </xf>
    <xf numFmtId="0" fontId="22" fillId="0" borderId="15" xfId="7" applyNumberFormat="1" applyFont="1" applyFill="1" applyBorder="1" applyAlignment="1" applyProtection="1">
      <alignment horizontal="center" vertical="center"/>
    </xf>
    <xf numFmtId="0" fontId="22" fillId="0" borderId="39" xfId="6" applyNumberFormat="1" applyFont="1" applyFill="1" applyBorder="1" applyAlignment="1" applyProtection="1">
      <alignment horizontal="center" vertical="center"/>
    </xf>
    <xf numFmtId="0" fontId="22" fillId="0" borderId="40" xfId="3" applyNumberFormat="1" applyFont="1" applyFill="1" applyBorder="1" applyAlignment="1" applyProtection="1">
      <alignment horizontal="center" vertical="center"/>
    </xf>
    <xf numFmtId="0" fontId="23" fillId="0" borderId="17" xfId="0" applyFont="1" applyFill="1" applyBorder="1"/>
    <xf numFmtId="0" fontId="22" fillId="0" borderId="41" xfId="0" applyFont="1" applyFill="1" applyBorder="1" applyAlignment="1">
      <alignment horizontal="center" vertical="center"/>
    </xf>
    <xf numFmtId="0" fontId="22" fillId="0" borderId="56" xfId="7" applyNumberFormat="1" applyFont="1" applyFill="1" applyBorder="1" applyAlignment="1" applyProtection="1">
      <alignment horizontal="center" vertical="center"/>
    </xf>
    <xf numFmtId="0" fontId="22" fillId="0" borderId="51" xfId="6" applyNumberFormat="1" applyFont="1" applyFill="1" applyBorder="1" applyAlignment="1" applyProtection="1">
      <alignment horizontal="center" vertical="center"/>
    </xf>
    <xf numFmtId="0" fontId="22" fillId="0" borderId="51" xfId="4" applyNumberFormat="1" applyFont="1" applyFill="1" applyBorder="1" applyAlignment="1" applyProtection="1">
      <alignment horizontal="center" vertical="center"/>
    </xf>
    <xf numFmtId="0" fontId="22" fillId="0" borderId="51" xfId="7" applyNumberFormat="1" applyFont="1" applyFill="1" applyBorder="1" applyAlignment="1" applyProtection="1">
      <alignment horizontal="center" vertical="center"/>
    </xf>
    <xf numFmtId="0" fontId="22" fillId="0" borderId="57" xfId="4" applyNumberFormat="1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0" fontId="22" fillId="0" borderId="18" xfId="6" applyNumberFormat="1" applyFont="1" applyFill="1" applyBorder="1" applyAlignment="1" applyProtection="1">
      <alignment horizontal="center" vertical="center"/>
    </xf>
    <xf numFmtId="0" fontId="21" fillId="0" borderId="30" xfId="0" applyFont="1" applyFill="1" applyBorder="1"/>
    <xf numFmtId="0" fontId="21" fillId="0" borderId="24" xfId="0" applyFont="1" applyFill="1" applyBorder="1"/>
    <xf numFmtId="0" fontId="23" fillId="0" borderId="11" xfId="0" applyFont="1" applyFill="1" applyBorder="1" applyAlignment="1">
      <alignment horizontal="left" vertical="center" wrapText="1"/>
    </xf>
    <xf numFmtId="0" fontId="22" fillId="0" borderId="51" xfId="3" applyNumberFormat="1" applyFont="1" applyFill="1" applyBorder="1" applyAlignment="1" applyProtection="1">
      <alignment horizontal="center" vertical="center"/>
    </xf>
    <xf numFmtId="2" fontId="23" fillId="0" borderId="0" xfId="0" applyNumberFormat="1" applyFont="1" applyFill="1"/>
    <xf numFmtId="0" fontId="23" fillId="0" borderId="12" xfId="12" quotePrefix="1" applyNumberFormat="1" applyFont="1" applyFill="1" applyBorder="1" applyAlignment="1" applyProtection="1">
      <alignment horizontal="center" vertical="center"/>
    </xf>
    <xf numFmtId="0" fontId="22" fillId="0" borderId="35" xfId="6" applyNumberFormat="1" applyFont="1" applyFill="1" applyBorder="1" applyAlignment="1" applyProtection="1">
      <alignment horizontal="center" vertical="center"/>
    </xf>
    <xf numFmtId="0" fontId="20" fillId="0" borderId="0" xfId="0" applyFont="1" applyFill="1"/>
    <xf numFmtId="0" fontId="22" fillId="0" borderId="32" xfId="0" applyFont="1" applyFill="1" applyBorder="1" applyAlignment="1">
      <alignment horizontal="center" vertical="center"/>
    </xf>
    <xf numFmtId="0" fontId="22" fillId="0" borderId="50" xfId="3" applyNumberFormat="1" applyFont="1" applyFill="1" applyBorder="1" applyAlignment="1" applyProtection="1">
      <alignment horizontal="center" vertical="center"/>
    </xf>
    <xf numFmtId="0" fontId="23" fillId="0" borderId="11" xfId="0" applyFont="1" applyFill="1" applyBorder="1"/>
    <xf numFmtId="0" fontId="23" fillId="0" borderId="15" xfId="12" applyNumberFormat="1" applyFont="1" applyFill="1" applyBorder="1" applyAlignment="1" applyProtection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/>
    </xf>
    <xf numFmtId="0" fontId="23" fillId="0" borderId="15" xfId="0" applyFont="1" applyFill="1" applyBorder="1"/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left" vertical="center"/>
    </xf>
    <xf numFmtId="0" fontId="22" fillId="0" borderId="36" xfId="6" applyNumberFormat="1" applyFont="1" applyFill="1" applyBorder="1" applyAlignment="1" applyProtection="1">
      <alignment horizontal="center" vertical="center"/>
    </xf>
    <xf numFmtId="0" fontId="22" fillId="0" borderId="37" xfId="3" applyNumberFormat="1" applyFont="1" applyFill="1" applyBorder="1" applyAlignment="1" applyProtection="1">
      <alignment horizontal="center" vertical="center"/>
    </xf>
    <xf numFmtId="0" fontId="22" fillId="0" borderId="37" xfId="6" applyNumberFormat="1" applyFont="1" applyFill="1" applyBorder="1" applyAlignment="1" applyProtection="1">
      <alignment horizontal="center" vertical="center"/>
    </xf>
    <xf numFmtId="0" fontId="22" fillId="0" borderId="38" xfId="3" applyNumberFormat="1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horizontal="center" vertical="center"/>
    </xf>
    <xf numFmtId="0" fontId="22" fillId="0" borderId="33" xfId="7" applyNumberFormat="1" applyFont="1" applyFill="1" applyBorder="1" applyAlignment="1" applyProtection="1">
      <alignment horizontal="center" vertical="center"/>
    </xf>
    <xf numFmtId="0" fontId="22" fillId="0" borderId="35" xfId="7" applyNumberFormat="1" applyFont="1" applyFill="1" applyBorder="1" applyAlignment="1" applyProtection="1">
      <alignment horizontal="center" vertical="center"/>
    </xf>
    <xf numFmtId="0" fontId="23" fillId="0" borderId="51" xfId="12" applyNumberFormat="1" applyFont="1" applyFill="1" applyBorder="1" applyAlignment="1" applyProtection="1">
      <alignment horizontal="center" vertical="center"/>
    </xf>
    <xf numFmtId="0" fontId="23" fillId="0" borderId="64" xfId="12" applyNumberFormat="1" applyFont="1" applyFill="1" applyBorder="1" applyAlignment="1" applyProtection="1">
      <alignment horizontal="center" vertical="center"/>
    </xf>
    <xf numFmtId="0" fontId="22" fillId="0" borderId="56" xfId="6" applyNumberFormat="1" applyFont="1" applyFill="1" applyBorder="1" applyAlignment="1" applyProtection="1">
      <alignment horizontal="center" vertical="center"/>
    </xf>
    <xf numFmtId="0" fontId="22" fillId="0" borderId="57" xfId="3" applyNumberFormat="1" applyFont="1" applyFill="1" applyBorder="1" applyAlignment="1" applyProtection="1">
      <alignment horizontal="center" vertical="center"/>
    </xf>
    <xf numFmtId="0" fontId="23" fillId="0" borderId="54" xfId="12" applyNumberFormat="1" applyFont="1" applyFill="1" applyBorder="1" applyAlignment="1" applyProtection="1">
      <alignment horizontal="left" vertical="center"/>
    </xf>
    <xf numFmtId="0" fontId="23" fillId="0" borderId="41" xfId="12" applyNumberFormat="1" applyFont="1" applyFill="1" applyBorder="1" applyAlignment="1" applyProtection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6" xfId="12" applyNumberFormat="1" applyFont="1" applyFill="1" applyBorder="1" applyAlignment="1" applyProtection="1">
      <alignment horizontal="left" vertical="center"/>
    </xf>
    <xf numFmtId="0" fontId="23" fillId="0" borderId="21" xfId="12" applyNumberFormat="1" applyFont="1" applyFill="1" applyBorder="1" applyAlignment="1" applyProtection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2" fillId="12" borderId="17" xfId="7" applyNumberFormat="1" applyFont="1" applyFill="1" applyBorder="1" applyAlignment="1" applyProtection="1">
      <alignment horizontal="center" vertical="center"/>
    </xf>
    <xf numFmtId="0" fontId="22" fillId="12" borderId="17" xfId="3" applyNumberFormat="1" applyFont="1" applyFill="1" applyBorder="1" applyAlignment="1" applyProtection="1">
      <alignment horizontal="center" vertical="center"/>
    </xf>
    <xf numFmtId="0" fontId="22" fillId="12" borderId="17" xfId="6" applyNumberFormat="1" applyFont="1" applyFill="1" applyBorder="1" applyAlignment="1" applyProtection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2" fillId="12" borderId="17" xfId="4" applyNumberFormat="1" applyFont="1" applyFill="1" applyBorder="1" applyAlignment="1" applyProtection="1">
      <alignment horizontal="center" vertical="center"/>
    </xf>
    <xf numFmtId="0" fontId="22" fillId="12" borderId="8" xfId="8" applyNumberFormat="1" applyFont="1" applyFill="1" applyBorder="1" applyAlignment="1" applyProtection="1">
      <alignment horizontal="center" vertical="center"/>
    </xf>
    <xf numFmtId="0" fontId="22" fillId="12" borderId="7" xfId="7" applyNumberFormat="1" applyFont="1" applyFill="1" applyBorder="1" applyAlignment="1" applyProtection="1">
      <alignment horizontal="center" vertical="center"/>
    </xf>
    <xf numFmtId="0" fontId="22" fillId="12" borderId="7" xfId="5" applyNumberFormat="1" applyFont="1" applyFill="1" applyBorder="1" applyAlignment="1" applyProtection="1">
      <alignment horizontal="center" vertical="center"/>
    </xf>
    <xf numFmtId="0" fontId="22" fillId="12" borderId="7" xfId="8" applyNumberFormat="1" applyFont="1" applyFill="1" applyBorder="1" applyAlignment="1" applyProtection="1">
      <alignment horizontal="center" vertical="center"/>
    </xf>
    <xf numFmtId="0" fontId="22" fillId="12" borderId="9" xfId="5" applyNumberFormat="1" applyFont="1" applyFill="1" applyBorder="1" applyAlignment="1" applyProtection="1">
      <alignment horizontal="center" vertical="center"/>
    </xf>
    <xf numFmtId="0" fontId="22" fillId="12" borderId="34" xfId="3" applyNumberFormat="1" applyFont="1" applyFill="1" applyBorder="1" applyAlignment="1" applyProtection="1">
      <alignment horizontal="center" vertical="center"/>
    </xf>
    <xf numFmtId="0" fontId="22" fillId="12" borderId="17" xfId="5" applyNumberFormat="1" applyFont="1" applyFill="1" applyBorder="1" applyAlignment="1" applyProtection="1">
      <alignment horizontal="center" vertical="center"/>
    </xf>
    <xf numFmtId="0" fontId="22" fillId="12" borderId="17" xfId="8" applyNumberFormat="1" applyFont="1" applyFill="1" applyBorder="1" applyAlignment="1" applyProtection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5" fillId="12" borderId="25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2" fillId="12" borderId="39" xfId="7" applyNumberFormat="1" applyFont="1" applyFill="1" applyBorder="1" applyAlignment="1" applyProtection="1">
      <alignment horizontal="center" vertical="center"/>
    </xf>
    <xf numFmtId="0" fontId="21" fillId="12" borderId="17" xfId="0" applyFont="1" applyFill="1" applyBorder="1"/>
    <xf numFmtId="0" fontId="21" fillId="12" borderId="39" xfId="0" applyFont="1" applyFill="1" applyBorder="1"/>
    <xf numFmtId="0" fontId="22" fillId="12" borderId="53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left" vertical="center"/>
    </xf>
    <xf numFmtId="0" fontId="23" fillId="12" borderId="35" xfId="0" applyFont="1" applyFill="1" applyBorder="1" applyAlignment="1">
      <alignment horizontal="center" vertical="center"/>
    </xf>
    <xf numFmtId="0" fontId="21" fillId="12" borderId="0" xfId="0" applyFont="1" applyFill="1" applyBorder="1"/>
    <xf numFmtId="0" fontId="23" fillId="12" borderId="17" xfId="12" applyNumberFormat="1" applyFont="1" applyFill="1" applyBorder="1" applyAlignment="1" applyProtection="1">
      <alignment horizontal="left" vertical="center"/>
    </xf>
    <xf numFmtId="0" fontId="22" fillId="12" borderId="36" xfId="7" applyNumberFormat="1" applyFont="1" applyFill="1" applyBorder="1" applyAlignment="1" applyProtection="1">
      <alignment horizontal="center" vertical="center"/>
    </xf>
    <xf numFmtId="0" fontId="22" fillId="12" borderId="37" xfId="7" applyNumberFormat="1" applyFont="1" applyFill="1" applyBorder="1" applyAlignment="1" applyProtection="1">
      <alignment horizontal="center" vertical="center"/>
    </xf>
    <xf numFmtId="0" fontId="22" fillId="12" borderId="37" xfId="4" applyNumberFormat="1" applyFont="1" applyFill="1" applyBorder="1" applyAlignment="1" applyProtection="1">
      <alignment horizontal="center" vertical="center"/>
    </xf>
    <xf numFmtId="0" fontId="22" fillId="12" borderId="38" xfId="4" applyNumberFormat="1" applyFont="1" applyFill="1" applyBorder="1" applyAlignment="1" applyProtection="1">
      <alignment horizontal="center" vertical="center"/>
    </xf>
    <xf numFmtId="0" fontId="22" fillId="12" borderId="40" xfId="4" applyNumberFormat="1" applyFont="1" applyFill="1" applyBorder="1" applyAlignment="1" applyProtection="1">
      <alignment horizontal="center" vertical="center"/>
    </xf>
    <xf numFmtId="0" fontId="22" fillId="12" borderId="39" xfId="6" applyNumberFormat="1" applyFont="1" applyFill="1" applyBorder="1" applyAlignment="1" applyProtection="1">
      <alignment horizontal="center" vertical="center"/>
    </xf>
    <xf numFmtId="0" fontId="22" fillId="12" borderId="40" xfId="3" applyNumberFormat="1" applyFont="1" applyFill="1" applyBorder="1" applyAlignment="1" applyProtection="1">
      <alignment horizontal="center" vertical="center"/>
    </xf>
    <xf numFmtId="0" fontId="23" fillId="12" borderId="17" xfId="0" applyFont="1" applyFill="1" applyBorder="1"/>
    <xf numFmtId="0" fontId="22" fillId="12" borderId="41" xfId="0" applyFont="1" applyFill="1" applyBorder="1" applyAlignment="1">
      <alignment horizontal="center" vertical="center"/>
    </xf>
    <xf numFmtId="0" fontId="22" fillId="12" borderId="17" xfId="0" applyFont="1" applyFill="1" applyBorder="1" applyAlignment="1">
      <alignment horizontal="center" vertical="center"/>
    </xf>
    <xf numFmtId="0" fontId="22" fillId="12" borderId="51" xfId="6" applyNumberFormat="1" applyFont="1" applyFill="1" applyBorder="1" applyAlignment="1" applyProtection="1">
      <alignment horizontal="center" vertical="center"/>
    </xf>
    <xf numFmtId="0" fontId="22" fillId="12" borderId="51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7" fillId="12" borderId="0" xfId="0" applyFont="1" applyFill="1" applyBorder="1" applyAlignment="1"/>
    <xf numFmtId="0" fontId="27" fillId="12" borderId="0" xfId="0" applyFont="1" applyFill="1" applyBorder="1" applyAlignment="1">
      <alignment horizontal="left" vertical="center"/>
    </xf>
    <xf numFmtId="0" fontId="28" fillId="12" borderId="52" xfId="10" applyNumberFormat="1" applyFont="1" applyFill="1" applyBorder="1" applyAlignment="1" applyProtection="1">
      <alignment horizontal="center" vertical="center"/>
    </xf>
    <xf numFmtId="0" fontId="28" fillId="12" borderId="52" xfId="7" applyNumberFormat="1" applyFont="1" applyFill="1" applyBorder="1" applyAlignment="1" applyProtection="1">
      <alignment horizontal="center" vertical="center"/>
    </xf>
    <xf numFmtId="0" fontId="28" fillId="12" borderId="52" xfId="4" applyNumberFormat="1" applyFont="1" applyFill="1" applyBorder="1" applyAlignment="1" applyProtection="1">
      <alignment horizontal="center" vertical="center"/>
    </xf>
    <xf numFmtId="0" fontId="28" fillId="12" borderId="52" xfId="6" applyNumberFormat="1" applyFont="1" applyFill="1" applyBorder="1" applyAlignment="1" applyProtection="1">
      <alignment horizontal="center" vertical="center"/>
    </xf>
    <xf numFmtId="0" fontId="28" fillId="12" borderId="52" xfId="3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27" fillId="12" borderId="19" xfId="7" applyNumberFormat="1" applyFont="1" applyFill="1" applyBorder="1" applyAlignment="1" applyProtection="1">
      <alignment horizontal="center" vertical="center"/>
    </xf>
    <xf numFmtId="0" fontId="27" fillId="12" borderId="16" xfId="7" applyNumberFormat="1" applyFont="1" applyFill="1" applyBorder="1" applyAlignment="1" applyProtection="1">
      <alignment horizontal="center" vertical="center"/>
    </xf>
    <xf numFmtId="0" fontId="27" fillId="12" borderId="16" xfId="4" applyNumberFormat="1" applyFont="1" applyFill="1" applyBorder="1" applyAlignment="1" applyProtection="1">
      <alignment horizontal="center" vertical="center"/>
    </xf>
    <xf numFmtId="0" fontId="27" fillId="12" borderId="20" xfId="4" applyNumberFormat="1" applyFont="1" applyFill="1" applyBorder="1" applyAlignment="1" applyProtection="1">
      <alignment horizontal="center" vertical="center"/>
    </xf>
    <xf numFmtId="0" fontId="27" fillId="12" borderId="16" xfId="3" applyNumberFormat="1" applyFont="1" applyFill="1" applyBorder="1" applyAlignment="1" applyProtection="1">
      <alignment horizontal="center" vertical="center"/>
    </xf>
    <xf numFmtId="0" fontId="27" fillId="12" borderId="16" xfId="6" applyNumberFormat="1" applyFont="1" applyFill="1" applyBorder="1" applyAlignment="1" applyProtection="1">
      <alignment horizontal="center" vertical="center"/>
    </xf>
    <xf numFmtId="0" fontId="27" fillId="12" borderId="20" xfId="3" applyNumberFormat="1" applyFont="1" applyFill="1" applyBorder="1" applyAlignment="1" applyProtection="1">
      <alignment horizontal="center" vertical="center"/>
    </xf>
    <xf numFmtId="0" fontId="27" fillId="12" borderId="19" xfId="8" applyNumberFormat="1" applyFont="1" applyFill="1" applyBorder="1" applyAlignment="1" applyProtection="1">
      <alignment horizontal="center" vertical="center"/>
    </xf>
    <xf numFmtId="0" fontId="27" fillId="12" borderId="16" xfId="5" applyNumberFormat="1" applyFont="1" applyFill="1" applyBorder="1" applyAlignment="1" applyProtection="1">
      <alignment horizontal="center" vertical="center"/>
    </xf>
    <xf numFmtId="0" fontId="27" fillId="12" borderId="16" xfId="8" applyNumberFormat="1" applyFont="1" applyFill="1" applyBorder="1" applyAlignment="1" applyProtection="1">
      <alignment horizontal="center" vertical="center"/>
    </xf>
    <xf numFmtId="0" fontId="27" fillId="12" borderId="20" xfId="5" applyNumberFormat="1" applyFont="1" applyFill="1" applyBorder="1" applyAlignment="1" applyProtection="1">
      <alignment horizontal="center" vertical="center"/>
    </xf>
    <xf numFmtId="0" fontId="26" fillId="12" borderId="0" xfId="0" applyFont="1" applyFill="1" applyBorder="1"/>
    <xf numFmtId="1" fontId="28" fillId="12" borderId="52" xfId="3" applyNumberFormat="1" applyFont="1" applyFill="1" applyBorder="1" applyAlignment="1" applyProtection="1">
      <alignment horizontal="center" vertical="center"/>
    </xf>
    <xf numFmtId="0" fontId="28" fillId="12" borderId="52" xfId="8" applyNumberFormat="1" applyFont="1" applyFill="1" applyBorder="1" applyAlignment="1" applyProtection="1">
      <alignment horizontal="center" vertical="center"/>
    </xf>
    <xf numFmtId="0" fontId="28" fillId="12" borderId="52" xfId="5" applyNumberFormat="1" applyFont="1" applyFill="1" applyBorder="1" applyAlignment="1" applyProtection="1">
      <alignment horizontal="center" vertical="center"/>
    </xf>
    <xf numFmtId="0" fontId="28" fillId="12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52" xfId="10" applyNumberFormat="1" applyFont="1" applyFill="1" applyBorder="1" applyAlignment="1" applyProtection="1">
      <alignment horizontal="center" vertical="center"/>
    </xf>
    <xf numFmtId="0" fontId="28" fillId="0" borderId="7" xfId="7" applyNumberFormat="1" applyFont="1" applyFill="1" applyBorder="1" applyAlignment="1" applyProtection="1">
      <alignment horizontal="center" vertical="center"/>
    </xf>
    <xf numFmtId="0" fontId="28" fillId="0" borderId="7" xfId="4" applyNumberFormat="1" applyFont="1" applyFill="1" applyBorder="1" applyAlignment="1" applyProtection="1">
      <alignment horizontal="center" vertical="center"/>
    </xf>
    <xf numFmtId="0" fontId="28" fillId="0" borderId="7" xfId="6" applyNumberFormat="1" applyFont="1" applyFill="1" applyBorder="1" applyAlignment="1" applyProtection="1">
      <alignment horizontal="center" vertical="center"/>
    </xf>
    <xf numFmtId="1" fontId="28" fillId="0" borderId="7" xfId="3" applyNumberFormat="1" applyFont="1" applyFill="1" applyBorder="1" applyAlignment="1" applyProtection="1">
      <alignment horizontal="center" vertical="center"/>
    </xf>
    <xf numFmtId="0" fontId="28" fillId="0" borderId="7" xfId="3" applyNumberFormat="1" applyFont="1" applyFill="1" applyBorder="1" applyAlignment="1" applyProtection="1">
      <alignment horizontal="center" vertical="center"/>
    </xf>
    <xf numFmtId="0" fontId="28" fillId="0" borderId="7" xfId="8" applyNumberFormat="1" applyFont="1" applyFill="1" applyBorder="1" applyAlignment="1" applyProtection="1">
      <alignment horizontal="center" vertical="center"/>
    </xf>
    <xf numFmtId="0" fontId="28" fillId="0" borderId="7" xfId="5" applyNumberFormat="1" applyFont="1" applyFill="1" applyBorder="1" applyAlignment="1" applyProtection="1">
      <alignment horizontal="center" vertical="center"/>
    </xf>
    <xf numFmtId="0" fontId="28" fillId="0" borderId="7" xfId="10" applyNumberFormat="1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8" fillId="0" borderId="11" xfId="12" applyNumberFormat="1" applyFont="1" applyFill="1" applyBorder="1" applyAlignment="1" applyProtection="1">
      <alignment horizontal="center" vertical="center"/>
    </xf>
    <xf numFmtId="0" fontId="28" fillId="0" borderId="7" xfId="2" applyNumberFormat="1" applyFont="1" applyFill="1" applyBorder="1" applyAlignment="1" applyProtection="1">
      <alignment horizontal="center" vertical="center"/>
    </xf>
    <xf numFmtId="0" fontId="27" fillId="0" borderId="3" xfId="7" applyNumberFormat="1" applyFont="1" applyFill="1" applyBorder="1" applyAlignment="1" applyProtection="1">
      <alignment horizontal="center" vertical="center"/>
    </xf>
    <xf numFmtId="0" fontId="27" fillId="0" borderId="4" xfId="7" applyNumberFormat="1" applyFont="1" applyFill="1" applyBorder="1" applyAlignment="1" applyProtection="1">
      <alignment horizontal="center" vertical="center"/>
    </xf>
    <xf numFmtId="0" fontId="27" fillId="0" borderId="4" xfId="4" applyNumberFormat="1" applyFont="1" applyFill="1" applyBorder="1" applyAlignment="1" applyProtection="1">
      <alignment horizontal="center" vertical="center"/>
    </xf>
    <xf numFmtId="0" fontId="27" fillId="0" borderId="5" xfId="4" applyNumberFormat="1" applyFont="1" applyFill="1" applyBorder="1" applyAlignment="1" applyProtection="1">
      <alignment horizontal="center" vertical="center"/>
    </xf>
    <xf numFmtId="0" fontId="27" fillId="0" borderId="3" xfId="6" applyNumberFormat="1" applyFont="1" applyFill="1" applyBorder="1" applyAlignment="1" applyProtection="1">
      <alignment horizontal="center" vertical="center"/>
    </xf>
    <xf numFmtId="0" fontId="27" fillId="0" borderId="4" xfId="3" applyNumberFormat="1" applyFont="1" applyFill="1" applyBorder="1" applyAlignment="1" applyProtection="1">
      <alignment horizontal="center" vertical="center"/>
    </xf>
    <xf numFmtId="0" fontId="27" fillId="0" borderId="4" xfId="6" applyNumberFormat="1" applyFont="1" applyFill="1" applyBorder="1" applyAlignment="1" applyProtection="1">
      <alignment horizontal="center" vertical="center"/>
    </xf>
    <xf numFmtId="0" fontId="27" fillId="0" borderId="5" xfId="3" applyNumberFormat="1" applyFont="1" applyFill="1" applyBorder="1" applyAlignment="1" applyProtection="1">
      <alignment horizontal="center" vertical="center"/>
    </xf>
    <xf numFmtId="0" fontId="27" fillId="0" borderId="3" xfId="8" applyNumberFormat="1" applyFont="1" applyFill="1" applyBorder="1" applyAlignment="1" applyProtection="1">
      <alignment horizontal="center" vertical="center"/>
    </xf>
    <xf numFmtId="0" fontId="27" fillId="0" borderId="4" xfId="5" applyNumberFormat="1" applyFont="1" applyFill="1" applyBorder="1" applyAlignment="1" applyProtection="1">
      <alignment horizontal="center" vertical="center"/>
    </xf>
    <xf numFmtId="0" fontId="27" fillId="0" borderId="4" xfId="8" applyNumberFormat="1" applyFont="1" applyFill="1" applyBorder="1" applyAlignment="1" applyProtection="1">
      <alignment horizontal="center" vertical="center"/>
    </xf>
    <xf numFmtId="0" fontId="27" fillId="0" borderId="5" xfId="5" applyNumberFormat="1" applyFont="1" applyFill="1" applyBorder="1" applyAlignment="1" applyProtection="1">
      <alignment horizontal="center" vertical="center"/>
    </xf>
    <xf numFmtId="0" fontId="27" fillId="0" borderId="0" xfId="0" applyFont="1" applyFill="1"/>
    <xf numFmtId="0" fontId="28" fillId="0" borderId="7" xfId="0" applyFont="1" applyFill="1" applyBorder="1" applyAlignment="1">
      <alignment horizontal="center" vertical="center"/>
    </xf>
    <xf numFmtId="164" fontId="28" fillId="0" borderId="7" xfId="2" applyNumberFormat="1" applyFont="1" applyFill="1" applyBorder="1" applyAlignment="1" applyProtection="1">
      <alignment horizontal="center" vertical="center"/>
    </xf>
    <xf numFmtId="0" fontId="28" fillId="0" borderId="11" xfId="9" applyNumberFormat="1" applyFont="1" applyFill="1" applyBorder="1" applyAlignment="1" applyProtection="1">
      <alignment horizontal="center" vertical="center"/>
    </xf>
    <xf numFmtId="164" fontId="28" fillId="0" borderId="11" xfId="2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/>
    <xf numFmtId="0" fontId="28" fillId="0" borderId="11" xfId="2" applyNumberFormat="1" applyFont="1" applyFill="1" applyBorder="1" applyAlignment="1" applyProtection="1">
      <alignment horizontal="center" vertical="center"/>
    </xf>
    <xf numFmtId="0" fontId="28" fillId="0" borderId="52" xfId="7" applyNumberFormat="1" applyFont="1" applyFill="1" applyBorder="1" applyAlignment="1" applyProtection="1">
      <alignment horizontal="center" vertical="center"/>
    </xf>
    <xf numFmtId="0" fontId="28" fillId="0" borderId="52" xfId="4" applyNumberFormat="1" applyFont="1" applyFill="1" applyBorder="1" applyAlignment="1" applyProtection="1">
      <alignment horizontal="center" vertical="center"/>
    </xf>
    <xf numFmtId="0" fontId="28" fillId="0" borderId="52" xfId="6" applyNumberFormat="1" applyFont="1" applyFill="1" applyBorder="1" applyAlignment="1" applyProtection="1">
      <alignment horizontal="center" vertical="center"/>
    </xf>
    <xf numFmtId="1" fontId="28" fillId="0" borderId="52" xfId="3" applyNumberFormat="1" applyFont="1" applyFill="1" applyBorder="1" applyAlignment="1" applyProtection="1">
      <alignment horizontal="center" vertical="center"/>
    </xf>
    <xf numFmtId="0" fontId="28" fillId="0" borderId="52" xfId="3" applyNumberFormat="1" applyFont="1" applyFill="1" applyBorder="1" applyAlignment="1" applyProtection="1">
      <alignment horizontal="center" vertical="center"/>
    </xf>
    <xf numFmtId="0" fontId="28" fillId="0" borderId="52" xfId="8" applyNumberFormat="1" applyFont="1" applyFill="1" applyBorder="1" applyAlignment="1" applyProtection="1">
      <alignment horizontal="center" vertical="center"/>
    </xf>
    <xf numFmtId="0" fontId="28" fillId="0" borderId="52" xfId="5" applyNumberFormat="1" applyFont="1" applyFill="1" applyBorder="1" applyAlignment="1" applyProtection="1">
      <alignment horizontal="center" vertical="center"/>
    </xf>
    <xf numFmtId="164" fontId="28" fillId="0" borderId="52" xfId="2" applyNumberFormat="1" applyFont="1" applyFill="1" applyBorder="1" applyAlignment="1" applyProtection="1">
      <alignment horizontal="center" vertical="center"/>
    </xf>
    <xf numFmtId="0" fontId="26" fillId="0" borderId="0" xfId="0" applyFont="1" applyFill="1"/>
    <xf numFmtId="0" fontId="28" fillId="0" borderId="17" xfId="9" applyNumberFormat="1" applyFont="1" applyFill="1" applyBorder="1" applyAlignment="1" applyProtection="1">
      <alignment horizontal="center" vertical="center"/>
    </xf>
    <xf numFmtId="164" fontId="28" fillId="0" borderId="17" xfId="2" applyNumberFormat="1" applyFont="1" applyFill="1" applyBorder="1" applyAlignment="1" applyProtection="1">
      <alignment horizontal="center" vertical="center"/>
    </xf>
    <xf numFmtId="0" fontId="28" fillId="0" borderId="7" xfId="12" applyNumberFormat="1" applyFont="1" applyFill="1" applyBorder="1" applyAlignment="1" applyProtection="1">
      <alignment horizontal="center" vertical="center"/>
    </xf>
    <xf numFmtId="0" fontId="27" fillId="0" borderId="19" xfId="7" applyNumberFormat="1" applyFont="1" applyFill="1" applyBorder="1" applyAlignment="1" applyProtection="1">
      <alignment horizontal="center" vertical="center"/>
    </xf>
    <xf numFmtId="0" fontId="27" fillId="0" borderId="16" xfId="7" applyNumberFormat="1" applyFont="1" applyFill="1" applyBorder="1" applyAlignment="1" applyProtection="1">
      <alignment horizontal="center" vertical="center"/>
    </xf>
    <xf numFmtId="0" fontId="27" fillId="0" borderId="16" xfId="4" applyNumberFormat="1" applyFont="1" applyFill="1" applyBorder="1" applyAlignment="1" applyProtection="1">
      <alignment horizontal="center" vertical="center"/>
    </xf>
    <xf numFmtId="0" fontId="27" fillId="0" borderId="20" xfId="4" applyNumberFormat="1" applyFont="1" applyFill="1" applyBorder="1" applyAlignment="1" applyProtection="1">
      <alignment horizontal="center" vertical="center"/>
    </xf>
    <xf numFmtId="0" fontId="27" fillId="0" borderId="19" xfId="6" applyNumberFormat="1" applyFont="1" applyFill="1" applyBorder="1" applyAlignment="1" applyProtection="1">
      <alignment horizontal="center" vertical="center"/>
    </xf>
    <xf numFmtId="0" fontId="27" fillId="0" borderId="16" xfId="3" applyNumberFormat="1" applyFont="1" applyFill="1" applyBorder="1" applyAlignment="1" applyProtection="1">
      <alignment horizontal="center" vertical="center"/>
    </xf>
    <xf numFmtId="0" fontId="27" fillId="0" borderId="16" xfId="6" applyNumberFormat="1" applyFont="1" applyFill="1" applyBorder="1" applyAlignment="1" applyProtection="1">
      <alignment horizontal="center" vertical="center"/>
    </xf>
    <xf numFmtId="0" fontId="27" fillId="0" borderId="20" xfId="3" applyNumberFormat="1" applyFont="1" applyFill="1" applyBorder="1" applyAlignment="1" applyProtection="1">
      <alignment horizontal="center" vertical="center"/>
    </xf>
    <xf numFmtId="0" fontId="27" fillId="0" borderId="19" xfId="8" applyNumberFormat="1" applyFont="1" applyFill="1" applyBorder="1" applyAlignment="1" applyProtection="1">
      <alignment horizontal="center" vertical="center"/>
    </xf>
    <xf numFmtId="0" fontId="27" fillId="0" borderId="16" xfId="5" applyNumberFormat="1" applyFont="1" applyFill="1" applyBorder="1" applyAlignment="1" applyProtection="1">
      <alignment horizontal="center" vertical="center"/>
    </xf>
    <xf numFmtId="0" fontId="27" fillId="0" borderId="16" xfId="8" applyNumberFormat="1" applyFont="1" applyFill="1" applyBorder="1" applyAlignment="1" applyProtection="1">
      <alignment horizontal="center" vertical="center"/>
    </xf>
    <xf numFmtId="0" fontId="27" fillId="0" borderId="20" xfId="5" applyNumberFormat="1" applyFont="1" applyFill="1" applyBorder="1" applyAlignment="1" applyProtection="1">
      <alignment horizontal="center" vertical="center"/>
    </xf>
    <xf numFmtId="1" fontId="28" fillId="0" borderId="10" xfId="2" applyNumberFormat="1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13" borderId="7" xfId="12" applyNumberFormat="1" applyFont="1" applyFill="1" applyBorder="1" applyAlignment="1" applyProtection="1">
      <alignment horizontal="center" vertical="center"/>
    </xf>
    <xf numFmtId="0" fontId="28" fillId="14" borderId="11" xfId="2" applyNumberFormat="1" applyFont="1" applyFill="1" applyBorder="1" applyAlignment="1" applyProtection="1">
      <alignment horizontal="center" vertical="center"/>
    </xf>
    <xf numFmtId="0" fontId="28" fillId="0" borderId="10" xfId="9" applyNumberFormat="1" applyFont="1" applyFill="1" applyBorder="1" applyAlignment="1" applyProtection="1">
      <alignment horizontal="center" vertical="center"/>
    </xf>
    <xf numFmtId="1" fontId="28" fillId="0" borderId="7" xfId="2" applyNumberFormat="1" applyFont="1" applyFill="1" applyBorder="1" applyAlignment="1" applyProtection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64" fontId="28" fillId="0" borderId="7" xfId="12" applyNumberFormat="1" applyFont="1" applyFill="1" applyBorder="1" applyAlignment="1" applyProtection="1">
      <alignment horizontal="center" vertical="center"/>
    </xf>
    <xf numFmtId="0" fontId="29" fillId="0" borderId="0" xfId="0" applyFont="1" applyFill="1"/>
    <xf numFmtId="0" fontId="29" fillId="0" borderId="0" xfId="0" applyFont="1"/>
    <xf numFmtId="1" fontId="28" fillId="0" borderId="52" xfId="2" applyNumberFormat="1" applyFont="1" applyFill="1" applyBorder="1" applyAlignment="1" applyProtection="1">
      <alignment horizontal="center" vertical="center"/>
    </xf>
    <xf numFmtId="0" fontId="26" fillId="0" borderId="51" xfId="0" applyFont="1" applyFill="1" applyBorder="1"/>
    <xf numFmtId="0" fontId="26" fillId="0" borderId="55" xfId="0" applyFont="1" applyFill="1" applyBorder="1"/>
    <xf numFmtId="0" fontId="26" fillId="0" borderId="52" xfId="0" applyFont="1" applyFill="1" applyBorder="1"/>
    <xf numFmtId="0" fontId="28" fillId="12" borderId="17" xfId="9" applyNumberFormat="1" applyFont="1" applyFill="1" applyBorder="1" applyAlignment="1" applyProtection="1">
      <alignment horizontal="center" vertical="center"/>
    </xf>
    <xf numFmtId="0" fontId="22" fillId="12" borderId="60" xfId="0" applyFont="1" applyFill="1" applyBorder="1" applyAlignment="1">
      <alignment horizontal="center" vertical="center"/>
    </xf>
    <xf numFmtId="2" fontId="21" fillId="12" borderId="0" xfId="0" applyNumberFormat="1" applyFont="1" applyFill="1" applyBorder="1" applyAlignment="1">
      <alignment horizontal="center" vertical="center"/>
    </xf>
    <xf numFmtId="0" fontId="27" fillId="12" borderId="19" xfId="6" applyNumberFormat="1" applyFont="1" applyFill="1" applyBorder="1" applyAlignment="1" applyProtection="1">
      <alignment horizontal="center" vertical="center"/>
    </xf>
    <xf numFmtId="1" fontId="28" fillId="12" borderId="10" xfId="2" applyNumberFormat="1" applyFont="1" applyFill="1" applyBorder="1" applyAlignment="1" applyProtection="1">
      <alignment horizontal="center" vertical="center"/>
    </xf>
    <xf numFmtId="164" fontId="28" fillId="12" borderId="15" xfId="2" applyNumberFormat="1" applyFont="1" applyFill="1" applyBorder="1" applyAlignment="1" applyProtection="1">
      <alignment horizontal="center" vertical="center"/>
    </xf>
    <xf numFmtId="0" fontId="22" fillId="12" borderId="36" xfId="6" applyNumberFormat="1" applyFont="1" applyFill="1" applyBorder="1" applyAlignment="1" applyProtection="1">
      <alignment horizontal="center" vertical="center"/>
    </xf>
    <xf numFmtId="0" fontId="22" fillId="12" borderId="37" xfId="3" applyNumberFormat="1" applyFont="1" applyFill="1" applyBorder="1" applyAlignment="1" applyProtection="1">
      <alignment horizontal="center" vertical="center"/>
    </xf>
    <xf numFmtId="0" fontId="22" fillId="12" borderId="37" xfId="6" applyNumberFormat="1" applyFont="1" applyFill="1" applyBorder="1" applyAlignment="1" applyProtection="1">
      <alignment horizontal="center" vertical="center"/>
    </xf>
    <xf numFmtId="0" fontId="22" fillId="12" borderId="38" xfId="3" applyNumberFormat="1" applyFont="1" applyFill="1" applyBorder="1" applyAlignment="1" applyProtection="1">
      <alignment horizontal="center" vertical="center"/>
    </xf>
    <xf numFmtId="0" fontId="22" fillId="12" borderId="36" xfId="8" applyNumberFormat="1" applyFont="1" applyFill="1" applyBorder="1" applyAlignment="1" applyProtection="1">
      <alignment horizontal="center" vertical="center"/>
    </xf>
    <xf numFmtId="0" fontId="22" fillId="12" borderId="37" xfId="5" applyNumberFormat="1" applyFont="1" applyFill="1" applyBorder="1" applyAlignment="1" applyProtection="1">
      <alignment horizontal="center" vertical="center"/>
    </xf>
    <xf numFmtId="0" fontId="22" fillId="12" borderId="37" xfId="8" applyNumberFormat="1" applyFont="1" applyFill="1" applyBorder="1" applyAlignment="1" applyProtection="1">
      <alignment horizontal="center" vertical="center"/>
    </xf>
    <xf numFmtId="0" fontId="22" fillId="12" borderId="38" xfId="5" applyNumberFormat="1" applyFont="1" applyFill="1" applyBorder="1" applyAlignment="1" applyProtection="1">
      <alignment horizontal="center" vertical="center"/>
    </xf>
    <xf numFmtId="0" fontId="23" fillId="12" borderId="17" xfId="12" applyNumberFormat="1" applyFont="1" applyFill="1" applyBorder="1" applyAlignment="1" applyProtection="1">
      <alignment horizontal="center" vertical="center"/>
    </xf>
    <xf numFmtId="0" fontId="23" fillId="12" borderId="35" xfId="0" quotePrefix="1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left" vertical="center" wrapText="1"/>
    </xf>
    <xf numFmtId="0" fontId="22" fillId="12" borderId="39" xfId="8" applyNumberFormat="1" applyFont="1" applyFill="1" applyBorder="1" applyAlignment="1" applyProtection="1">
      <alignment horizontal="center" vertical="center"/>
    </xf>
    <xf numFmtId="0" fontId="22" fillId="12" borderId="40" xfId="5" applyNumberFormat="1" applyFont="1" applyFill="1" applyBorder="1" applyAlignment="1" applyProtection="1">
      <alignment horizontal="center" vertical="center"/>
    </xf>
    <xf numFmtId="0" fontId="23" fillId="12" borderId="35" xfId="12" applyNumberFormat="1" applyFont="1" applyFill="1" applyBorder="1" applyAlignment="1" applyProtection="1">
      <alignment horizontal="center" vertical="center"/>
    </xf>
    <xf numFmtId="0" fontId="23" fillId="12" borderId="17" xfId="0" applyFont="1" applyFill="1" applyBorder="1" applyAlignment="1">
      <alignment vertical="center" wrapText="1"/>
    </xf>
    <xf numFmtId="0" fontId="22" fillId="12" borderId="39" xfId="0" applyFont="1" applyFill="1" applyBorder="1" applyAlignment="1">
      <alignment horizontal="center" vertical="center"/>
    </xf>
    <xf numFmtId="0" fontId="22" fillId="12" borderId="40" xfId="0" applyFont="1" applyFill="1" applyBorder="1" applyAlignment="1">
      <alignment horizontal="center" vertical="center"/>
    </xf>
    <xf numFmtId="0" fontId="23" fillId="12" borderId="51" xfId="12" applyNumberFormat="1" applyFont="1" applyFill="1" applyBorder="1" applyAlignment="1" applyProtection="1">
      <alignment horizontal="left" vertical="center"/>
    </xf>
    <xf numFmtId="0" fontId="23" fillId="12" borderId="51" xfId="12" applyNumberFormat="1" applyFont="1" applyFill="1" applyBorder="1" applyAlignment="1" applyProtection="1">
      <alignment horizontal="center" vertical="center"/>
    </xf>
    <xf numFmtId="0" fontId="23" fillId="12" borderId="64" xfId="0" applyFont="1" applyFill="1" applyBorder="1" applyAlignment="1">
      <alignment horizontal="center" vertical="center"/>
    </xf>
    <xf numFmtId="0" fontId="22" fillId="12" borderId="56" xfId="6" applyNumberFormat="1" applyFont="1" applyFill="1" applyBorder="1" applyAlignment="1" applyProtection="1">
      <alignment horizontal="center" vertical="center"/>
    </xf>
    <xf numFmtId="0" fontId="22" fillId="12" borderId="51" xfId="3" applyNumberFormat="1" applyFont="1" applyFill="1" applyBorder="1" applyAlignment="1" applyProtection="1">
      <alignment horizontal="center" vertical="center"/>
    </xf>
    <xf numFmtId="0" fontId="22" fillId="12" borderId="57" xfId="3" applyNumberFormat="1" applyFont="1" applyFill="1" applyBorder="1" applyAlignment="1" applyProtection="1">
      <alignment horizontal="center" vertical="center"/>
    </xf>
    <xf numFmtId="0" fontId="22" fillId="12" borderId="56" xfId="0" applyFont="1" applyFill="1" applyBorder="1" applyAlignment="1">
      <alignment horizontal="center" vertical="center"/>
    </xf>
    <xf numFmtId="0" fontId="22" fillId="12" borderId="57" xfId="0" applyFont="1" applyFill="1" applyBorder="1" applyAlignment="1">
      <alignment horizontal="center" vertical="center"/>
    </xf>
    <xf numFmtId="0" fontId="22" fillId="12" borderId="56" xfId="8" applyNumberFormat="1" applyFont="1" applyFill="1" applyBorder="1" applyAlignment="1" applyProtection="1">
      <alignment horizontal="center" vertical="center"/>
    </xf>
    <xf numFmtId="0" fontId="22" fillId="12" borderId="51" xfId="8" applyNumberFormat="1" applyFont="1" applyFill="1" applyBorder="1" applyAlignment="1" applyProtection="1">
      <alignment horizontal="center" vertical="center"/>
    </xf>
    <xf numFmtId="0" fontId="22" fillId="12" borderId="51" xfId="5" applyNumberFormat="1" applyFont="1" applyFill="1" applyBorder="1" applyAlignment="1" applyProtection="1">
      <alignment horizontal="center" vertical="center"/>
    </xf>
    <xf numFmtId="0" fontId="22" fillId="12" borderId="57" xfId="5" applyNumberFormat="1" applyFont="1" applyFill="1" applyBorder="1" applyAlignment="1" applyProtection="1">
      <alignment horizontal="center" vertical="center"/>
    </xf>
    <xf numFmtId="0" fontId="24" fillId="0" borderId="0" xfId="0" applyFont="1" applyFill="1"/>
    <xf numFmtId="0" fontId="24" fillId="0" borderId="0" xfId="0" applyFont="1"/>
    <xf numFmtId="0" fontId="30" fillId="0" borderId="17" xfId="0" applyFont="1" applyFill="1" applyBorder="1" applyAlignment="1">
      <alignment horizontal="left" vertical="center"/>
    </xf>
    <xf numFmtId="0" fontId="30" fillId="0" borderId="15" xfId="12" applyNumberFormat="1" applyFont="1" applyFill="1" applyBorder="1" applyAlignment="1" applyProtection="1">
      <alignment horizontal="center" vertical="center"/>
    </xf>
    <xf numFmtId="0" fontId="30" fillId="0" borderId="12" xfId="12" applyNumberFormat="1" applyFont="1" applyFill="1" applyBorder="1" applyAlignment="1" applyProtection="1">
      <alignment horizontal="center" vertical="center"/>
    </xf>
    <xf numFmtId="0" fontId="31" fillId="0" borderId="13" xfId="6" applyNumberFormat="1" applyFont="1" applyFill="1" applyBorder="1" applyAlignment="1" applyProtection="1">
      <alignment horizontal="center" vertical="center"/>
    </xf>
    <xf numFmtId="0" fontId="31" fillId="0" borderId="11" xfId="6" applyNumberFormat="1" applyFont="1" applyFill="1" applyBorder="1" applyAlignment="1" applyProtection="1">
      <alignment horizontal="center" vertical="center"/>
    </xf>
    <xf numFmtId="0" fontId="31" fillId="0" borderId="11" xfId="3" applyNumberFormat="1" applyFont="1" applyFill="1" applyBorder="1" applyAlignment="1" applyProtection="1">
      <alignment horizontal="center" vertical="center"/>
    </xf>
    <xf numFmtId="0" fontId="31" fillId="0" borderId="14" xfId="3" applyNumberFormat="1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1" xfId="12" applyNumberFormat="1" applyFont="1" applyFill="1" applyBorder="1" applyAlignment="1" applyProtection="1">
      <alignment horizontal="center" vertical="center"/>
    </xf>
    <xf numFmtId="0" fontId="31" fillId="0" borderId="13" xfId="7" applyNumberFormat="1" applyFont="1" applyFill="1" applyBorder="1" applyAlignment="1" applyProtection="1">
      <alignment horizontal="center" vertical="center"/>
    </xf>
    <xf numFmtId="0" fontId="31" fillId="0" borderId="11" xfId="7" applyNumberFormat="1" applyFont="1" applyFill="1" applyBorder="1" applyAlignment="1" applyProtection="1">
      <alignment horizontal="center" vertical="center"/>
    </xf>
    <xf numFmtId="0" fontId="31" fillId="0" borderId="11" xfId="4" applyNumberFormat="1" applyFont="1" applyFill="1" applyBorder="1" applyAlignment="1" applyProtection="1">
      <alignment horizontal="center" vertical="center"/>
    </xf>
    <xf numFmtId="0" fontId="31" fillId="0" borderId="14" xfId="4" applyNumberFormat="1" applyFont="1" applyFill="1" applyBorder="1" applyAlignment="1" applyProtection="1">
      <alignment horizontal="center" vertical="center"/>
    </xf>
    <xf numFmtId="0" fontId="31" fillId="0" borderId="13" xfId="8" applyNumberFormat="1" applyFont="1" applyFill="1" applyBorder="1" applyAlignment="1" applyProtection="1">
      <alignment horizontal="center" vertical="center"/>
    </xf>
    <xf numFmtId="0" fontId="31" fillId="0" borderId="11" xfId="5" applyNumberFormat="1" applyFont="1" applyFill="1" applyBorder="1" applyAlignment="1" applyProtection="1">
      <alignment horizontal="center" vertical="center"/>
    </xf>
    <xf numFmtId="0" fontId="31" fillId="0" borderId="11" xfId="8" applyNumberFormat="1" applyFont="1" applyFill="1" applyBorder="1" applyAlignment="1" applyProtection="1">
      <alignment horizontal="center" vertical="center"/>
    </xf>
    <xf numFmtId="0" fontId="31" fillId="0" borderId="14" xfId="5" applyNumberFormat="1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>
      <alignment vertical="center" wrapText="1"/>
    </xf>
    <xf numFmtId="0" fontId="30" fillId="0" borderId="11" xfId="0" applyFont="1" applyFill="1" applyBorder="1"/>
    <xf numFmtId="0" fontId="30" fillId="0" borderId="12" xfId="0" quotePrefix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2" xfId="12" quotePrefix="1" applyNumberFormat="1" applyFont="1" applyFill="1" applyBorder="1" applyAlignment="1" applyProtection="1">
      <alignment horizontal="center" vertical="center"/>
    </xf>
    <xf numFmtId="0" fontId="31" fillId="0" borderId="16" xfId="6" applyNumberFormat="1" applyFont="1" applyFill="1" applyBorder="1" applyAlignment="1" applyProtection="1">
      <alignment horizontal="center" vertical="center"/>
    </xf>
    <xf numFmtId="0" fontId="31" fillId="0" borderId="16" xfId="3" applyNumberFormat="1" applyFont="1" applyFill="1" applyBorder="1" applyAlignment="1" applyProtection="1">
      <alignment horizontal="center" vertical="center"/>
    </xf>
    <xf numFmtId="0" fontId="31" fillId="0" borderId="32" xfId="6" applyNumberFormat="1" applyFont="1" applyFill="1" applyBorder="1" applyAlignment="1" applyProtection="1">
      <alignment horizontal="center" vertical="center"/>
    </xf>
    <xf numFmtId="0" fontId="31" fillId="0" borderId="17" xfId="6" applyNumberFormat="1" applyFont="1" applyFill="1" applyBorder="1" applyAlignment="1" applyProtection="1">
      <alignment horizontal="center" vertical="center"/>
    </xf>
    <xf numFmtId="0" fontId="31" fillId="0" borderId="17" xfId="3" applyNumberFormat="1" applyFont="1" applyFill="1" applyBorder="1" applyAlignment="1" applyProtection="1">
      <alignment horizontal="center" vertical="center"/>
    </xf>
    <xf numFmtId="0" fontId="31" fillId="0" borderId="34" xfId="3" applyNumberFormat="1" applyFont="1" applyFill="1" applyBorder="1" applyAlignment="1" applyProtection="1">
      <alignment horizontal="center" vertical="center"/>
    </xf>
    <xf numFmtId="0" fontId="31" fillId="12" borderId="13" xfId="6" applyNumberFormat="1" applyFont="1" applyFill="1" applyBorder="1" applyAlignment="1" applyProtection="1">
      <alignment horizontal="center" vertical="center"/>
    </xf>
    <xf numFmtId="0" fontId="31" fillId="12" borderId="11" xfId="6" applyNumberFormat="1" applyFont="1" applyFill="1" applyBorder="1" applyAlignment="1" applyProtection="1">
      <alignment horizontal="center" vertical="center"/>
    </xf>
    <xf numFmtId="0" fontId="31" fillId="12" borderId="11" xfId="3" applyNumberFormat="1" applyFont="1" applyFill="1" applyBorder="1" applyAlignment="1" applyProtection="1">
      <alignment horizontal="center" vertical="center"/>
    </xf>
    <xf numFmtId="0" fontId="23" fillId="0" borderId="51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2" fillId="0" borderId="64" xfId="7" applyNumberFormat="1" applyFont="1" applyFill="1" applyBorder="1" applyAlignment="1" applyProtection="1">
      <alignment horizontal="center" vertical="center"/>
    </xf>
    <xf numFmtId="0" fontId="22" fillId="0" borderId="68" xfId="4" applyNumberFormat="1" applyFont="1" applyFill="1" applyBorder="1" applyAlignment="1" applyProtection="1">
      <alignment horizontal="center" vertical="center"/>
    </xf>
    <xf numFmtId="0" fontId="23" fillId="0" borderId="18" xfId="12" quotePrefix="1" applyNumberFormat="1" applyFont="1" applyFill="1" applyBorder="1" applyAlignment="1" applyProtection="1">
      <alignment horizontal="center" vertical="center"/>
    </xf>
    <xf numFmtId="0" fontId="22" fillId="0" borderId="69" xfId="7" applyNumberFormat="1" applyFont="1" applyFill="1" applyBorder="1" applyAlignment="1" applyProtection="1">
      <alignment horizontal="center" vertical="center"/>
    </xf>
    <xf numFmtId="0" fontId="22" fillId="0" borderId="0" xfId="7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 applyProtection="1">
      <alignment horizontal="center" vertical="center"/>
    </xf>
    <xf numFmtId="0" fontId="22" fillId="0" borderId="70" xfId="4" applyNumberFormat="1" applyFont="1" applyFill="1" applyBorder="1" applyAlignment="1" applyProtection="1">
      <alignment horizontal="center" vertical="center"/>
    </xf>
    <xf numFmtId="0" fontId="22" fillId="0" borderId="0" xfId="3" applyNumberFormat="1" applyFont="1" applyFill="1" applyBorder="1" applyAlignment="1" applyProtection="1">
      <alignment horizontal="center" vertical="center"/>
    </xf>
    <xf numFmtId="0" fontId="22" fillId="0" borderId="0" xfId="6" applyNumberFormat="1" applyFont="1" applyFill="1" applyBorder="1" applyAlignment="1" applyProtection="1">
      <alignment horizontal="center" vertical="center"/>
    </xf>
    <xf numFmtId="0" fontId="22" fillId="0" borderId="26" xfId="6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center" vertical="center"/>
    </xf>
    <xf numFmtId="0" fontId="27" fillId="12" borderId="11" xfId="8" applyNumberFormat="1" applyFont="1" applyFill="1" applyBorder="1" applyAlignment="1" applyProtection="1">
      <alignment horizontal="center" vertical="center"/>
    </xf>
    <xf numFmtId="0" fontId="27" fillId="12" borderId="14" xfId="8" applyNumberFormat="1" applyFont="1" applyFill="1" applyBorder="1" applyAlignment="1" applyProtection="1">
      <alignment horizontal="center" vertical="center"/>
    </xf>
    <xf numFmtId="0" fontId="27" fillId="12" borderId="27" xfId="8" applyNumberFormat="1" applyFont="1" applyFill="1" applyBorder="1" applyAlignment="1" applyProtection="1">
      <alignment horizontal="center" vertical="center"/>
    </xf>
    <xf numFmtId="0" fontId="27" fillId="12" borderId="28" xfId="8" applyNumberFormat="1" applyFont="1" applyFill="1" applyBorder="1" applyAlignment="1" applyProtection="1">
      <alignment horizontal="center" vertical="center"/>
    </xf>
    <xf numFmtId="0" fontId="27" fillId="12" borderId="29" xfId="8" applyNumberFormat="1" applyFont="1" applyFill="1" applyBorder="1" applyAlignment="1" applyProtection="1">
      <alignment horizontal="center" vertical="center"/>
    </xf>
    <xf numFmtId="0" fontId="28" fillId="12" borderId="11" xfId="9" applyNumberFormat="1" applyFont="1" applyFill="1" applyBorder="1" applyAlignment="1" applyProtection="1">
      <alignment horizontal="center" vertical="center"/>
    </xf>
    <xf numFmtId="0" fontId="28" fillId="12" borderId="16" xfId="9" applyNumberFormat="1" applyFont="1" applyFill="1" applyBorder="1" applyAlignment="1" applyProtection="1">
      <alignment horizontal="center" vertical="center"/>
    </xf>
    <xf numFmtId="0" fontId="28" fillId="12" borderId="11" xfId="9" applyNumberFormat="1" applyFont="1" applyFill="1" applyBorder="1" applyAlignment="1" applyProtection="1">
      <alignment horizontal="center" vertical="center" wrapText="1"/>
    </xf>
    <xf numFmtId="0" fontId="28" fillId="12" borderId="16" xfId="9" applyNumberFormat="1" applyFont="1" applyFill="1" applyBorder="1" applyAlignment="1" applyProtection="1">
      <alignment horizontal="center" vertical="center" wrapText="1"/>
    </xf>
    <xf numFmtId="0" fontId="28" fillId="12" borderId="12" xfId="9" applyNumberFormat="1" applyFont="1" applyFill="1" applyBorder="1" applyAlignment="1" applyProtection="1">
      <alignment horizontal="center" vertical="center" wrapText="1"/>
    </xf>
    <xf numFmtId="0" fontId="28" fillId="12" borderId="18" xfId="9" applyNumberFormat="1" applyFont="1" applyFill="1" applyBorder="1" applyAlignment="1" applyProtection="1">
      <alignment horizontal="center" vertical="center" wrapText="1"/>
    </xf>
    <xf numFmtId="0" fontId="27" fillId="12" borderId="13" xfId="7" applyNumberFormat="1" applyFont="1" applyFill="1" applyBorder="1" applyAlignment="1" applyProtection="1">
      <alignment horizontal="center" vertical="center"/>
    </xf>
    <xf numFmtId="0" fontId="27" fillId="12" borderId="11" xfId="7" applyNumberFormat="1" applyFont="1" applyFill="1" applyBorder="1" applyAlignment="1" applyProtection="1">
      <alignment horizontal="center" vertical="center"/>
    </xf>
    <xf numFmtId="0" fontId="22" fillId="12" borderId="61" xfId="0" applyFont="1" applyFill="1" applyBorder="1" applyAlignment="1">
      <alignment horizontal="right" vertical="center"/>
    </xf>
    <xf numFmtId="0" fontId="22" fillId="12" borderId="62" xfId="0" applyFont="1" applyFill="1" applyBorder="1" applyAlignment="1">
      <alignment horizontal="right" vertical="center"/>
    </xf>
    <xf numFmtId="0" fontId="22" fillId="12" borderId="63" xfId="0" applyFont="1" applyFill="1" applyBorder="1" applyAlignment="1">
      <alignment horizontal="right" vertical="center"/>
    </xf>
    <xf numFmtId="0" fontId="28" fillId="12" borderId="42" xfId="0" applyFont="1" applyFill="1" applyBorder="1" applyAlignment="1">
      <alignment horizontal="center"/>
    </xf>
    <xf numFmtId="0" fontId="28" fillId="12" borderId="0" xfId="0" applyFont="1" applyFill="1" applyBorder="1" applyAlignment="1">
      <alignment horizontal="center"/>
    </xf>
    <xf numFmtId="0" fontId="28" fillId="12" borderId="17" xfId="9" applyNumberFormat="1" applyFont="1" applyFill="1" applyBorder="1" applyAlignment="1" applyProtection="1">
      <alignment horizontal="center" vertical="center"/>
    </xf>
    <xf numFmtId="1" fontId="28" fillId="12" borderId="17" xfId="9" applyNumberFormat="1" applyFont="1" applyFill="1" applyBorder="1" applyAlignment="1" applyProtection="1">
      <alignment horizontal="center" vertical="center"/>
    </xf>
    <xf numFmtId="0" fontId="28" fillId="12" borderId="66" xfId="9" applyNumberFormat="1" applyFont="1" applyFill="1" applyBorder="1" applyAlignment="1" applyProtection="1">
      <alignment horizontal="center" vertical="center" wrapText="1"/>
    </xf>
    <xf numFmtId="0" fontId="28" fillId="12" borderId="24" xfId="9" applyNumberFormat="1" applyFont="1" applyFill="1" applyBorder="1" applyAlignment="1" applyProtection="1">
      <alignment horizontal="center" vertical="center" wrapText="1"/>
    </xf>
    <xf numFmtId="0" fontId="28" fillId="12" borderId="67" xfId="9" applyNumberFormat="1" applyFont="1" applyFill="1" applyBorder="1" applyAlignment="1" applyProtection="1">
      <alignment horizontal="center" vertical="center" wrapText="1"/>
    </xf>
    <xf numFmtId="0" fontId="27" fillId="12" borderId="14" xfId="7" applyNumberFormat="1" applyFont="1" applyFill="1" applyBorder="1" applyAlignment="1" applyProtection="1">
      <alignment horizontal="center" vertical="center"/>
    </xf>
    <xf numFmtId="0" fontId="27" fillId="12" borderId="13" xfId="6" applyNumberFormat="1" applyFont="1" applyFill="1" applyBorder="1" applyAlignment="1" applyProtection="1">
      <alignment horizontal="center" vertical="center"/>
    </xf>
    <xf numFmtId="0" fontId="27" fillId="12" borderId="11" xfId="6" applyNumberFormat="1" applyFont="1" applyFill="1" applyBorder="1" applyAlignment="1" applyProtection="1">
      <alignment horizontal="center" vertical="center"/>
    </xf>
    <xf numFmtId="0" fontId="27" fillId="12" borderId="14" xfId="6" applyNumberFormat="1" applyFont="1" applyFill="1" applyBorder="1" applyAlignment="1" applyProtection="1">
      <alignment horizontal="center" vertical="center"/>
    </xf>
    <xf numFmtId="0" fontId="27" fillId="12" borderId="27" xfId="7" applyNumberFormat="1" applyFont="1" applyFill="1" applyBorder="1" applyAlignment="1" applyProtection="1">
      <alignment horizontal="center" vertical="center"/>
    </xf>
    <xf numFmtId="0" fontId="27" fillId="12" borderId="28" xfId="7" applyNumberFormat="1" applyFont="1" applyFill="1" applyBorder="1" applyAlignment="1" applyProtection="1">
      <alignment horizontal="center" vertical="center"/>
    </xf>
    <xf numFmtId="0" fontId="27" fillId="12" borderId="29" xfId="7" applyNumberFormat="1" applyFont="1" applyFill="1" applyBorder="1" applyAlignment="1" applyProtection="1">
      <alignment horizontal="center" vertical="center"/>
    </xf>
    <xf numFmtId="0" fontId="27" fillId="12" borderId="27" xfId="6" applyNumberFormat="1" applyFont="1" applyFill="1" applyBorder="1" applyAlignment="1" applyProtection="1">
      <alignment horizontal="center" vertical="center"/>
    </xf>
    <xf numFmtId="0" fontId="27" fillId="12" borderId="28" xfId="6" applyNumberFormat="1" applyFont="1" applyFill="1" applyBorder="1" applyAlignment="1" applyProtection="1">
      <alignment horizontal="center" vertical="center"/>
    </xf>
    <xf numFmtId="0" fontId="27" fillId="12" borderId="29" xfId="6" applyNumberFormat="1" applyFont="1" applyFill="1" applyBorder="1" applyAlignment="1" applyProtection="1">
      <alignment horizontal="center" vertical="center"/>
    </xf>
    <xf numFmtId="0" fontId="28" fillId="12" borderId="43" xfId="9" applyNumberFormat="1" applyFont="1" applyFill="1" applyBorder="1" applyAlignment="1" applyProtection="1">
      <alignment horizontal="center" vertical="center" wrapText="1"/>
    </xf>
    <xf numFmtId="0" fontId="28" fillId="12" borderId="65" xfId="9" applyNumberFormat="1" applyFont="1" applyFill="1" applyBorder="1" applyAlignment="1" applyProtection="1">
      <alignment horizontal="center" vertical="center" wrapText="1"/>
    </xf>
    <xf numFmtId="0" fontId="27" fillId="12" borderId="13" xfId="8" applyNumberFormat="1" applyFont="1" applyFill="1" applyBorder="1" applyAlignment="1" applyProtection="1">
      <alignment horizontal="center" vertical="center"/>
    </xf>
    <xf numFmtId="0" fontId="28" fillId="0" borderId="17" xfId="9" applyNumberFormat="1" applyFont="1" applyFill="1" applyBorder="1" applyAlignment="1" applyProtection="1">
      <alignment horizontal="center" vertical="center"/>
    </xf>
    <xf numFmtId="0" fontId="28" fillId="0" borderId="16" xfId="9" applyNumberFormat="1" applyFont="1" applyFill="1" applyBorder="1" applyAlignment="1" applyProtection="1">
      <alignment horizontal="center" vertical="center" wrapText="1"/>
    </xf>
    <xf numFmtId="0" fontId="28" fillId="0" borderId="18" xfId="9" applyNumberFormat="1" applyFont="1" applyFill="1" applyBorder="1" applyAlignment="1" applyProtection="1">
      <alignment horizontal="center" vertical="center" wrapText="1"/>
    </xf>
    <xf numFmtId="0" fontId="27" fillId="0" borderId="27" xfId="7" applyNumberFormat="1" applyFont="1" applyFill="1" applyBorder="1" applyAlignment="1" applyProtection="1">
      <alignment horizontal="center" vertical="center"/>
    </xf>
    <xf numFmtId="0" fontId="27" fillId="0" borderId="28" xfId="7" applyNumberFormat="1" applyFont="1" applyFill="1" applyBorder="1" applyAlignment="1" applyProtection="1">
      <alignment horizontal="center" vertical="center"/>
    </xf>
    <xf numFmtId="0" fontId="27" fillId="0" borderId="29" xfId="7" applyNumberFormat="1" applyFont="1" applyFill="1" applyBorder="1" applyAlignment="1" applyProtection="1">
      <alignment horizontal="center" vertical="center"/>
    </xf>
    <xf numFmtId="0" fontId="22" fillId="0" borderId="61" xfId="12" applyNumberFormat="1" applyFont="1" applyFill="1" applyBorder="1" applyAlignment="1" applyProtection="1">
      <alignment horizontal="right" vertical="center"/>
    </xf>
    <xf numFmtId="0" fontId="22" fillId="0" borderId="62" xfId="12" applyNumberFormat="1" applyFont="1" applyFill="1" applyBorder="1" applyAlignment="1" applyProtection="1">
      <alignment horizontal="right" vertical="center"/>
    </xf>
    <xf numFmtId="0" fontId="22" fillId="0" borderId="63" xfId="12" applyNumberFormat="1" applyFont="1" applyFill="1" applyBorder="1" applyAlignment="1" applyProtection="1">
      <alignment horizontal="right" vertical="center"/>
    </xf>
    <xf numFmtId="0" fontId="28" fillId="0" borderId="4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5" xfId="9" applyNumberFormat="1" applyFont="1" applyFill="1" applyBorder="1" applyAlignment="1" applyProtection="1">
      <alignment horizontal="center" vertical="center" wrapText="1"/>
    </xf>
    <xf numFmtId="0" fontId="28" fillId="0" borderId="26" xfId="9" applyNumberFormat="1" applyFont="1" applyFill="1" applyBorder="1" applyAlignment="1" applyProtection="1">
      <alignment horizontal="center" vertical="center" wrapText="1"/>
    </xf>
    <xf numFmtId="0" fontId="27" fillId="0" borderId="27" xfId="6" applyNumberFormat="1" applyFont="1" applyFill="1" applyBorder="1" applyAlignment="1" applyProtection="1">
      <alignment horizontal="center" vertical="center"/>
    </xf>
    <xf numFmtId="0" fontId="27" fillId="0" borderId="28" xfId="6" applyNumberFormat="1" applyFont="1" applyFill="1" applyBorder="1" applyAlignment="1" applyProtection="1">
      <alignment horizontal="center" vertical="center"/>
    </xf>
    <xf numFmtId="0" fontId="27" fillId="0" borderId="29" xfId="6" applyNumberFormat="1" applyFont="1" applyFill="1" applyBorder="1" applyAlignment="1" applyProtection="1">
      <alignment horizontal="center" vertical="center"/>
    </xf>
    <xf numFmtId="0" fontId="28" fillId="0" borderId="11" xfId="9" applyNumberFormat="1" applyFont="1" applyFill="1" applyBorder="1" applyAlignment="1" applyProtection="1">
      <alignment horizontal="center" vertical="center" wrapText="1"/>
    </xf>
    <xf numFmtId="0" fontId="27" fillId="0" borderId="13" xfId="7" applyNumberFormat="1" applyFont="1" applyFill="1" applyBorder="1" applyAlignment="1" applyProtection="1">
      <alignment horizontal="center" vertical="center"/>
    </xf>
    <xf numFmtId="0" fontId="27" fillId="0" borderId="11" xfId="7" applyNumberFormat="1" applyFont="1" applyFill="1" applyBorder="1" applyAlignment="1" applyProtection="1">
      <alignment horizontal="center" vertical="center"/>
    </xf>
    <xf numFmtId="0" fontId="27" fillId="0" borderId="14" xfId="7" applyNumberFormat="1" applyFont="1" applyFill="1" applyBorder="1" applyAlignment="1" applyProtection="1">
      <alignment horizontal="center" vertical="center"/>
    </xf>
    <xf numFmtId="0" fontId="27" fillId="0" borderId="13" xfId="6" applyNumberFormat="1" applyFont="1" applyFill="1" applyBorder="1" applyAlignment="1" applyProtection="1">
      <alignment horizontal="center" vertical="center"/>
    </xf>
    <xf numFmtId="0" fontId="27" fillId="0" borderId="11" xfId="6" applyNumberFormat="1" applyFont="1" applyFill="1" applyBorder="1" applyAlignment="1" applyProtection="1">
      <alignment horizontal="center" vertical="center"/>
    </xf>
    <xf numFmtId="0" fontId="27" fillId="0" borderId="14" xfId="6" applyNumberFormat="1" applyFont="1" applyFill="1" applyBorder="1" applyAlignment="1" applyProtection="1">
      <alignment horizontal="center" vertical="center"/>
    </xf>
    <xf numFmtId="0" fontId="28" fillId="0" borderId="16" xfId="9" applyNumberFormat="1" applyFont="1" applyFill="1" applyBorder="1" applyAlignment="1" applyProtection="1">
      <alignment horizontal="center" vertical="center"/>
    </xf>
    <xf numFmtId="0" fontId="28" fillId="0" borderId="66" xfId="9" applyNumberFormat="1" applyFont="1" applyFill="1" applyBorder="1" applyAlignment="1" applyProtection="1">
      <alignment horizontal="center" vertical="center" wrapText="1"/>
    </xf>
    <xf numFmtId="0" fontId="28" fillId="0" borderId="24" xfId="9" applyNumberFormat="1" applyFont="1" applyFill="1" applyBorder="1" applyAlignment="1" applyProtection="1">
      <alignment horizontal="center" vertical="center" wrapText="1"/>
    </xf>
    <xf numFmtId="0" fontId="28" fillId="0" borderId="67" xfId="9" applyNumberFormat="1" applyFont="1" applyFill="1" applyBorder="1" applyAlignment="1" applyProtection="1">
      <alignment horizontal="center" vertical="center" wrapText="1"/>
    </xf>
    <xf numFmtId="0" fontId="28" fillId="0" borderId="43" xfId="9" applyNumberFormat="1" applyFont="1" applyFill="1" applyBorder="1" applyAlignment="1" applyProtection="1">
      <alignment horizontal="center" vertical="center" wrapText="1"/>
    </xf>
    <xf numFmtId="0" fontId="27" fillId="0" borderId="13" xfId="8" applyNumberFormat="1" applyFont="1" applyFill="1" applyBorder="1" applyAlignment="1" applyProtection="1">
      <alignment horizontal="center" vertical="center"/>
    </xf>
    <xf numFmtId="0" fontId="27" fillId="0" borderId="11" xfId="8" applyNumberFormat="1" applyFont="1" applyFill="1" applyBorder="1" applyAlignment="1" applyProtection="1">
      <alignment horizontal="center" vertical="center"/>
    </xf>
    <xf numFmtId="0" fontId="27" fillId="0" borderId="14" xfId="8" applyNumberFormat="1" applyFont="1" applyFill="1" applyBorder="1" applyAlignment="1" applyProtection="1">
      <alignment horizontal="center" vertical="center"/>
    </xf>
    <xf numFmtId="0" fontId="27" fillId="0" borderId="27" xfId="8" applyNumberFormat="1" applyFont="1" applyFill="1" applyBorder="1" applyAlignment="1" applyProtection="1">
      <alignment horizontal="center" vertical="center"/>
    </xf>
    <xf numFmtId="0" fontId="27" fillId="0" borderId="28" xfId="8" applyNumberFormat="1" applyFont="1" applyFill="1" applyBorder="1" applyAlignment="1" applyProtection="1">
      <alignment horizontal="center" vertical="center"/>
    </xf>
    <xf numFmtId="0" fontId="27" fillId="0" borderId="29" xfId="8" applyNumberFormat="1" applyFont="1" applyFill="1" applyBorder="1" applyAlignment="1" applyProtection="1">
      <alignment horizontal="center" vertical="center"/>
    </xf>
    <xf numFmtId="1" fontId="28" fillId="0" borderId="17" xfId="9" applyNumberFormat="1" applyFont="1" applyFill="1" applyBorder="1" applyAlignment="1" applyProtection="1">
      <alignment horizontal="center" vertical="center"/>
    </xf>
    <xf numFmtId="0" fontId="22" fillId="0" borderId="61" xfId="0" applyFont="1" applyFill="1" applyBorder="1" applyAlignment="1">
      <alignment horizontal="right" vertical="center"/>
    </xf>
    <xf numFmtId="0" fontId="22" fillId="0" borderId="62" xfId="0" applyFont="1" applyFill="1" applyBorder="1" applyAlignment="1">
      <alignment horizontal="right" vertical="center"/>
    </xf>
    <xf numFmtId="0" fontId="22" fillId="0" borderId="63" xfId="0" applyFont="1" applyFill="1" applyBorder="1" applyAlignment="1">
      <alignment horizontal="right" vertical="center"/>
    </xf>
    <xf numFmtId="0" fontId="28" fillId="0" borderId="12" xfId="9" applyNumberFormat="1" applyFont="1" applyFill="1" applyBorder="1" applyAlignment="1" applyProtection="1">
      <alignment horizontal="center" vertical="center"/>
    </xf>
    <xf numFmtId="0" fontId="28" fillId="0" borderId="43" xfId="9" applyNumberFormat="1" applyFont="1" applyFill="1" applyBorder="1" applyAlignment="1" applyProtection="1">
      <alignment horizontal="center" vertical="center"/>
    </xf>
    <xf numFmtId="0" fontId="28" fillId="0" borderId="15" xfId="9" applyNumberFormat="1" applyFont="1" applyFill="1" applyBorder="1" applyAlignment="1" applyProtection="1">
      <alignment horizontal="center" vertical="center"/>
    </xf>
    <xf numFmtId="0" fontId="28" fillId="0" borderId="11" xfId="9" applyNumberFormat="1" applyFont="1" applyFill="1" applyBorder="1" applyAlignment="1" applyProtection="1">
      <alignment horizontal="center" vertical="center"/>
    </xf>
    <xf numFmtId="0" fontId="22" fillId="0" borderId="58" xfId="0" applyFont="1" applyFill="1" applyBorder="1" applyAlignment="1">
      <alignment horizontal="right" vertical="center"/>
    </xf>
    <xf numFmtId="0" fontId="22" fillId="0" borderId="59" xfId="0" applyFont="1" applyFill="1" applyBorder="1" applyAlignment="1">
      <alignment horizontal="right" vertical="center"/>
    </xf>
  </cellXfs>
  <cellStyles count="26">
    <cellStyle name="?" xfId="1" xr:uid="{00000000-0005-0000-0000-000000000000}"/>
    <cellStyle name="Bad" xfId="20" builtinId="27" hidden="1"/>
    <cellStyle name="Excel_BuiltIn_20% - akcent 5" xfId="2" xr:uid="{00000000-0005-0000-0000-000003000000}"/>
    <cellStyle name="Excel_BuiltIn_40% - akcent 1" xfId="3" xr:uid="{00000000-0005-0000-0000-000004000000}"/>
    <cellStyle name="Excel_BuiltIn_40% - akcent 3" xfId="4" xr:uid="{00000000-0005-0000-0000-000005000000}"/>
    <cellStyle name="Excel_BuiltIn_40% - akcent 4" xfId="5" xr:uid="{00000000-0005-0000-0000-000006000000}"/>
    <cellStyle name="Excel_BuiltIn_60% - akcent 1" xfId="6" xr:uid="{00000000-0005-0000-0000-000007000000}"/>
    <cellStyle name="Excel_BuiltIn_60% - akcent 3" xfId="7" xr:uid="{00000000-0005-0000-0000-000008000000}"/>
    <cellStyle name="Excel_BuiltIn_60% - akcent 4" xfId="8" xr:uid="{00000000-0005-0000-0000-000009000000}"/>
    <cellStyle name="Excel_BuiltIn_Dobre" xfId="9" xr:uid="{00000000-0005-0000-0000-00000A000000}"/>
    <cellStyle name="Excel_BuiltIn_Neutralne" xfId="10" xr:uid="{00000000-0005-0000-0000-00000B000000}"/>
    <cellStyle name="Explanatory Text" xfId="25" builtinId="53" hidden="1"/>
    <cellStyle name="Heading 1" xfId="16" builtinId="16" hidden="1"/>
    <cellStyle name="Heading 2" xfId="17" builtinId="17" hidden="1"/>
    <cellStyle name="Heading 3" xfId="18" builtinId="18" hidden="1"/>
    <cellStyle name="Heading 4" xfId="19" builtinId="19" hidden="1"/>
    <cellStyle name="Input" xfId="21" builtinId="20" hidden="1"/>
    <cellStyle name="Linked Cell" xfId="23" builtinId="24" hidden="1"/>
    <cellStyle name="Normal" xfId="0" builtinId="0"/>
    <cellStyle name="Output" xfId="22" builtinId="21" hidden="1"/>
    <cellStyle name="Title" xfId="15" builtinId="15" hidden="1"/>
    <cellStyle name="Warning Text" xfId="24" builtinId="11" hidden="1"/>
    <cellStyle name="㼿㼿㼿愿畬潴祷愀氀" xfId="11" xr:uid="{00000000-0005-0000-0000-000016000000}"/>
    <cellStyle name="㼿㼿㼿愿畬潴祷愀氀甀" xfId="12" xr:uid="{00000000-0005-0000-0000-000017000000}"/>
    <cellStyle name="㼿㼿㼿愿畬潴祷愀氀甀琀漀眀礀" xfId="13" xr:uid="{00000000-0005-0000-0000-000018000000}"/>
    <cellStyle name="㼿㼿㼿㼿甿潴祷嬠氰甀琀漀眀礀 嬀　" xfId="14" xr:uid="{00000000-0005-0000-0000-000019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W35"/>
  <sheetViews>
    <sheetView tabSelected="1" zoomScaleNormal="100" workbookViewId="0">
      <selection activeCell="A16" sqref="A16"/>
    </sheetView>
  </sheetViews>
  <sheetFormatPr defaultColWidth="11.43359375" defaultRowHeight="13.5" x14ac:dyDescent="0.15"/>
  <cols>
    <col min="1" max="1" width="45.19921875" style="202" bestFit="1" customWidth="1"/>
    <col min="2" max="2" width="13.5859375" style="202" bestFit="1" customWidth="1"/>
    <col min="3" max="3" width="8.47265625" style="202" bestFit="1" customWidth="1"/>
    <col min="4" max="4" width="5.51171875" style="202" bestFit="1" customWidth="1"/>
    <col min="5" max="5" width="4.03515625" style="202" bestFit="1" customWidth="1"/>
    <col min="6" max="6" width="5.24609375" style="202" bestFit="1" customWidth="1"/>
    <col min="7" max="7" width="5.51171875" style="202" bestFit="1" customWidth="1"/>
    <col min="8" max="8" width="4.03515625" style="202" bestFit="1" customWidth="1"/>
    <col min="9" max="9" width="5.24609375" style="202" bestFit="1" customWidth="1"/>
    <col min="10" max="10" width="5.51171875" style="202" bestFit="1" customWidth="1"/>
    <col min="11" max="11" width="4.03515625" style="202" bestFit="1" customWidth="1"/>
    <col min="12" max="12" width="5.24609375" style="202" bestFit="1" customWidth="1"/>
    <col min="13" max="13" width="5.51171875" style="202" bestFit="1" customWidth="1"/>
    <col min="14" max="14" width="4.03515625" style="202" bestFit="1" customWidth="1"/>
    <col min="15" max="15" width="5.24609375" style="202" bestFit="1" customWidth="1"/>
    <col min="16" max="16" width="5.51171875" style="202" bestFit="1" customWidth="1"/>
    <col min="17" max="17" width="4.03515625" style="202" bestFit="1" customWidth="1"/>
    <col min="18" max="18" width="5.24609375" style="202" bestFit="1" customWidth="1"/>
    <col min="19" max="19" width="5.51171875" style="202" bestFit="1" customWidth="1"/>
    <col min="20" max="20" width="4.03515625" style="202" bestFit="1" customWidth="1"/>
    <col min="21" max="21" width="5.24609375" style="202" bestFit="1" customWidth="1"/>
    <col min="22" max="22" width="6.1875" style="202" bestFit="1" customWidth="1"/>
    <col min="23" max="23" width="6.3203125" style="202" bestFit="1" customWidth="1"/>
    <col min="24" max="16384" width="11.43359375" style="202"/>
  </cols>
  <sheetData>
    <row r="1" spans="1:23" s="236" customFormat="1" ht="10.5" thickBot="1" x14ac:dyDescent="0.15">
      <c r="A1" s="417" t="s">
        <v>86</v>
      </c>
      <c r="B1" s="417"/>
      <c r="C1" s="417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7"/>
      <c r="W1" s="418"/>
    </row>
    <row r="2" spans="1:23" s="236" customFormat="1" ht="9.75" x14ac:dyDescent="0.1">
      <c r="A2" s="406" t="s">
        <v>0</v>
      </c>
      <c r="B2" s="408" t="s">
        <v>1</v>
      </c>
      <c r="C2" s="410" t="s">
        <v>2</v>
      </c>
      <c r="D2" s="428" t="s">
        <v>3</v>
      </c>
      <c r="E2" s="429"/>
      <c r="F2" s="429"/>
      <c r="G2" s="429"/>
      <c r="H2" s="429"/>
      <c r="I2" s="430"/>
      <c r="J2" s="431" t="s">
        <v>4</v>
      </c>
      <c r="K2" s="432"/>
      <c r="L2" s="432"/>
      <c r="M2" s="432"/>
      <c r="N2" s="432"/>
      <c r="O2" s="433"/>
      <c r="P2" s="403" t="s">
        <v>5</v>
      </c>
      <c r="Q2" s="404"/>
      <c r="R2" s="404"/>
      <c r="S2" s="404"/>
      <c r="T2" s="404"/>
      <c r="U2" s="405"/>
      <c r="V2" s="434" t="s">
        <v>6</v>
      </c>
      <c r="W2" s="421" t="s">
        <v>7</v>
      </c>
    </row>
    <row r="3" spans="1:23" s="236" customFormat="1" ht="9.75" x14ac:dyDescent="0.1">
      <c r="A3" s="406"/>
      <c r="B3" s="408"/>
      <c r="C3" s="410"/>
      <c r="D3" s="412" t="s">
        <v>8</v>
      </c>
      <c r="E3" s="413"/>
      <c r="F3" s="413"/>
      <c r="G3" s="413" t="s">
        <v>9</v>
      </c>
      <c r="H3" s="413"/>
      <c r="I3" s="424"/>
      <c r="J3" s="425" t="s">
        <v>10</v>
      </c>
      <c r="K3" s="426"/>
      <c r="L3" s="426"/>
      <c r="M3" s="426" t="s">
        <v>11</v>
      </c>
      <c r="N3" s="426"/>
      <c r="O3" s="427"/>
      <c r="P3" s="436" t="s">
        <v>12</v>
      </c>
      <c r="Q3" s="401"/>
      <c r="R3" s="401"/>
      <c r="S3" s="401" t="s">
        <v>13</v>
      </c>
      <c r="T3" s="401"/>
      <c r="U3" s="402"/>
      <c r="V3" s="434"/>
      <c r="W3" s="422"/>
    </row>
    <row r="4" spans="1:23" s="236" customFormat="1" ht="10.5" thickBot="1" x14ac:dyDescent="0.15">
      <c r="A4" s="407"/>
      <c r="B4" s="409"/>
      <c r="C4" s="411"/>
      <c r="D4" s="225" t="s">
        <v>14</v>
      </c>
      <c r="E4" s="226" t="s">
        <v>15</v>
      </c>
      <c r="F4" s="227" t="s">
        <v>7</v>
      </c>
      <c r="G4" s="226" t="s">
        <v>14</v>
      </c>
      <c r="H4" s="226" t="s">
        <v>15</v>
      </c>
      <c r="I4" s="228" t="s">
        <v>7</v>
      </c>
      <c r="J4" s="316" t="s">
        <v>14</v>
      </c>
      <c r="K4" s="226" t="s">
        <v>15</v>
      </c>
      <c r="L4" s="229" t="s">
        <v>7</v>
      </c>
      <c r="M4" s="230" t="s">
        <v>14</v>
      </c>
      <c r="N4" s="226" t="s">
        <v>15</v>
      </c>
      <c r="O4" s="231" t="s">
        <v>7</v>
      </c>
      <c r="P4" s="232" t="s">
        <v>14</v>
      </c>
      <c r="Q4" s="226" t="s">
        <v>15</v>
      </c>
      <c r="R4" s="233" t="s">
        <v>7</v>
      </c>
      <c r="S4" s="234" t="s">
        <v>14</v>
      </c>
      <c r="T4" s="226" t="s">
        <v>15</v>
      </c>
      <c r="U4" s="235" t="s">
        <v>7</v>
      </c>
      <c r="V4" s="435"/>
      <c r="W4" s="423"/>
    </row>
    <row r="5" spans="1:23" ht="15" customHeight="1" x14ac:dyDescent="0.15">
      <c r="A5" s="200" t="s">
        <v>64</v>
      </c>
      <c r="B5" s="192" t="s">
        <v>16</v>
      </c>
      <c r="C5" s="201" t="s">
        <v>44</v>
      </c>
      <c r="D5" s="204">
        <v>30</v>
      </c>
      <c r="E5" s="205" t="s">
        <v>73</v>
      </c>
      <c r="F5" s="206">
        <v>10</v>
      </c>
      <c r="G5" s="205">
        <v>30</v>
      </c>
      <c r="H5" s="205" t="s">
        <v>73</v>
      </c>
      <c r="I5" s="207">
        <v>10</v>
      </c>
      <c r="J5" s="319">
        <v>30</v>
      </c>
      <c r="K5" s="205" t="s">
        <v>73</v>
      </c>
      <c r="L5" s="320">
        <v>10</v>
      </c>
      <c r="M5" s="321">
        <v>30</v>
      </c>
      <c r="N5" s="205" t="s">
        <v>73</v>
      </c>
      <c r="O5" s="322">
        <v>10</v>
      </c>
      <c r="P5" s="323">
        <v>30</v>
      </c>
      <c r="Q5" s="205" t="s">
        <v>73</v>
      </c>
      <c r="R5" s="324">
        <v>10</v>
      </c>
      <c r="S5" s="325">
        <v>30</v>
      </c>
      <c r="T5" s="205" t="s">
        <v>74</v>
      </c>
      <c r="U5" s="326">
        <v>19</v>
      </c>
      <c r="V5" s="212">
        <f t="shared" ref="V5:V20" si="0">SUM(D5,G5,J5,M5,P5,S5)</f>
        <v>180</v>
      </c>
      <c r="W5" s="213">
        <f t="shared" ref="W5:W20" si="1">SUM(F5,I5,L5,O5,R5,U5)</f>
        <v>69</v>
      </c>
    </row>
    <row r="6" spans="1:23" x14ac:dyDescent="0.15">
      <c r="A6" s="200" t="s">
        <v>81</v>
      </c>
      <c r="B6" s="327" t="s">
        <v>18</v>
      </c>
      <c r="C6" s="328" t="s">
        <v>79</v>
      </c>
      <c r="D6" s="196"/>
      <c r="E6" s="179"/>
      <c r="F6" s="183"/>
      <c r="G6" s="179"/>
      <c r="H6" s="179"/>
      <c r="I6" s="208"/>
      <c r="J6" s="209"/>
      <c r="K6" s="179"/>
      <c r="L6" s="180"/>
      <c r="M6" s="181"/>
      <c r="N6" s="179"/>
      <c r="O6" s="210"/>
      <c r="P6" s="184">
        <v>30</v>
      </c>
      <c r="Q6" s="185" t="s">
        <v>74</v>
      </c>
      <c r="R6" s="186">
        <v>2</v>
      </c>
      <c r="S6" s="187">
        <v>30</v>
      </c>
      <c r="T6" s="185" t="s">
        <v>74</v>
      </c>
      <c r="U6" s="188">
        <v>2</v>
      </c>
      <c r="V6" s="212">
        <f t="shared" si="0"/>
        <v>60</v>
      </c>
      <c r="W6" s="213">
        <f t="shared" si="1"/>
        <v>4</v>
      </c>
    </row>
    <row r="7" spans="1:23" x14ac:dyDescent="0.15">
      <c r="A7" s="329" t="s">
        <v>69</v>
      </c>
      <c r="B7" s="327" t="s">
        <v>18</v>
      </c>
      <c r="C7" s="201" t="s">
        <v>44</v>
      </c>
      <c r="D7" s="196">
        <v>15</v>
      </c>
      <c r="E7" s="179" t="s">
        <v>73</v>
      </c>
      <c r="F7" s="183">
        <v>2</v>
      </c>
      <c r="G7" s="213">
        <v>15</v>
      </c>
      <c r="H7" s="179" t="s">
        <v>73</v>
      </c>
      <c r="I7" s="208">
        <v>2</v>
      </c>
      <c r="J7" s="209">
        <v>15</v>
      </c>
      <c r="K7" s="179" t="s">
        <v>73</v>
      </c>
      <c r="L7" s="180">
        <v>2</v>
      </c>
      <c r="M7" s="181">
        <v>15</v>
      </c>
      <c r="N7" s="179" t="s">
        <v>73</v>
      </c>
      <c r="O7" s="210">
        <v>2</v>
      </c>
      <c r="P7" s="330"/>
      <c r="Q7" s="179"/>
      <c r="R7" s="190"/>
      <c r="S7" s="191"/>
      <c r="T7" s="179"/>
      <c r="U7" s="331"/>
      <c r="V7" s="212">
        <f t="shared" si="0"/>
        <v>60</v>
      </c>
      <c r="W7" s="213">
        <f t="shared" si="1"/>
        <v>8</v>
      </c>
    </row>
    <row r="8" spans="1:23" x14ac:dyDescent="0.15">
      <c r="A8" s="200" t="s">
        <v>66</v>
      </c>
      <c r="B8" s="327" t="s">
        <v>18</v>
      </c>
      <c r="C8" s="332" t="s">
        <v>44</v>
      </c>
      <c r="D8" s="196">
        <v>15</v>
      </c>
      <c r="E8" s="179" t="s">
        <v>74</v>
      </c>
      <c r="F8" s="183">
        <v>1</v>
      </c>
      <c r="G8" s="179">
        <v>15</v>
      </c>
      <c r="H8" s="179" t="s">
        <v>75</v>
      </c>
      <c r="I8" s="208">
        <v>1</v>
      </c>
      <c r="J8" s="209"/>
      <c r="K8" s="181"/>
      <c r="L8" s="180"/>
      <c r="M8" s="181"/>
      <c r="N8" s="181"/>
      <c r="O8" s="210"/>
      <c r="P8" s="330"/>
      <c r="Q8" s="179"/>
      <c r="R8" s="190"/>
      <c r="S8" s="191"/>
      <c r="T8" s="179"/>
      <c r="U8" s="331"/>
      <c r="V8" s="212">
        <f t="shared" si="0"/>
        <v>30</v>
      </c>
      <c r="W8" s="213">
        <f t="shared" si="1"/>
        <v>2</v>
      </c>
    </row>
    <row r="9" spans="1:23" x14ac:dyDescent="0.15">
      <c r="A9" s="200" t="s">
        <v>67</v>
      </c>
      <c r="B9" s="327" t="s">
        <v>18</v>
      </c>
      <c r="C9" s="201" t="s">
        <v>79</v>
      </c>
      <c r="D9" s="196">
        <v>30</v>
      </c>
      <c r="E9" s="179" t="s">
        <v>73</v>
      </c>
      <c r="F9" s="183">
        <v>4</v>
      </c>
      <c r="G9" s="179">
        <v>30</v>
      </c>
      <c r="H9" s="179" t="s">
        <v>73</v>
      </c>
      <c r="I9" s="208">
        <v>4</v>
      </c>
      <c r="J9" s="209">
        <v>30</v>
      </c>
      <c r="K9" s="179" t="s">
        <v>73</v>
      </c>
      <c r="L9" s="180">
        <v>4</v>
      </c>
      <c r="M9" s="181">
        <v>30</v>
      </c>
      <c r="N9" s="179" t="s">
        <v>73</v>
      </c>
      <c r="O9" s="210">
        <v>4</v>
      </c>
      <c r="P9" s="330"/>
      <c r="Q9" s="181"/>
      <c r="R9" s="190"/>
      <c r="S9" s="191"/>
      <c r="T9" s="181"/>
      <c r="U9" s="331"/>
      <c r="V9" s="212">
        <f t="shared" si="0"/>
        <v>120</v>
      </c>
      <c r="W9" s="213">
        <f t="shared" si="1"/>
        <v>16</v>
      </c>
    </row>
    <row r="10" spans="1:23" x14ac:dyDescent="0.15">
      <c r="A10" s="200" t="s">
        <v>45</v>
      </c>
      <c r="B10" s="192" t="s">
        <v>16</v>
      </c>
      <c r="C10" s="201" t="s">
        <v>79</v>
      </c>
      <c r="D10" s="196"/>
      <c r="E10" s="179"/>
      <c r="F10" s="183"/>
      <c r="G10" s="179"/>
      <c r="H10" s="179"/>
      <c r="I10" s="208"/>
      <c r="J10" s="209">
        <v>60</v>
      </c>
      <c r="K10" s="181" t="s">
        <v>74</v>
      </c>
      <c r="L10" s="180">
        <v>3</v>
      </c>
      <c r="M10" s="181">
        <v>60</v>
      </c>
      <c r="N10" s="181" t="s">
        <v>75</v>
      </c>
      <c r="O10" s="210">
        <v>3</v>
      </c>
      <c r="P10" s="209">
        <v>60</v>
      </c>
      <c r="Q10" s="181" t="s">
        <v>74</v>
      </c>
      <c r="R10" s="180">
        <v>3</v>
      </c>
      <c r="S10" s="181">
        <v>60</v>
      </c>
      <c r="T10" s="181" t="s">
        <v>75</v>
      </c>
      <c r="U10" s="210">
        <v>3</v>
      </c>
      <c r="V10" s="212">
        <f t="shared" si="0"/>
        <v>240</v>
      </c>
      <c r="W10" s="213">
        <f t="shared" si="1"/>
        <v>12</v>
      </c>
    </row>
    <row r="11" spans="1:23" x14ac:dyDescent="0.15">
      <c r="A11" s="200" t="s">
        <v>43</v>
      </c>
      <c r="B11" s="327" t="s">
        <v>18</v>
      </c>
      <c r="C11" s="332" t="s">
        <v>20</v>
      </c>
      <c r="D11" s="196"/>
      <c r="E11" s="181"/>
      <c r="F11" s="183"/>
      <c r="G11" s="179"/>
      <c r="H11" s="181"/>
      <c r="I11" s="208"/>
      <c r="J11" s="196">
        <v>15</v>
      </c>
      <c r="K11" s="181" t="s">
        <v>74</v>
      </c>
      <c r="L11" s="183">
        <v>1</v>
      </c>
      <c r="M11" s="179">
        <v>15</v>
      </c>
      <c r="N11" s="181" t="s">
        <v>74</v>
      </c>
      <c r="O11" s="208">
        <v>1</v>
      </c>
      <c r="P11" s="196">
        <v>15</v>
      </c>
      <c r="Q11" s="181" t="s">
        <v>74</v>
      </c>
      <c r="R11" s="183">
        <v>1</v>
      </c>
      <c r="S11" s="179">
        <v>15</v>
      </c>
      <c r="T11" s="181" t="s">
        <v>74</v>
      </c>
      <c r="U11" s="208">
        <v>1</v>
      </c>
      <c r="V11" s="212">
        <f t="shared" si="0"/>
        <v>60</v>
      </c>
      <c r="W11" s="213">
        <f t="shared" si="1"/>
        <v>4</v>
      </c>
    </row>
    <row r="12" spans="1:23" x14ac:dyDescent="0.15">
      <c r="A12" s="333" t="s">
        <v>46</v>
      </c>
      <c r="B12" s="327" t="s">
        <v>18</v>
      </c>
      <c r="C12" s="332" t="s">
        <v>20</v>
      </c>
      <c r="D12" s="196">
        <v>15</v>
      </c>
      <c r="E12" s="181" t="s">
        <v>74</v>
      </c>
      <c r="F12" s="183">
        <v>1</v>
      </c>
      <c r="G12" s="179">
        <v>15</v>
      </c>
      <c r="H12" s="181" t="s">
        <v>74</v>
      </c>
      <c r="I12" s="208">
        <v>1</v>
      </c>
      <c r="J12" s="196">
        <v>15</v>
      </c>
      <c r="K12" s="181" t="s">
        <v>74</v>
      </c>
      <c r="L12" s="183">
        <v>1</v>
      </c>
      <c r="M12" s="179">
        <v>15</v>
      </c>
      <c r="N12" s="181" t="s">
        <v>74</v>
      </c>
      <c r="O12" s="208">
        <v>1</v>
      </c>
      <c r="P12" s="196"/>
      <c r="Q12" s="181"/>
      <c r="R12" s="183"/>
      <c r="S12" s="179"/>
      <c r="T12" s="181"/>
      <c r="U12" s="208"/>
      <c r="V12" s="212">
        <f t="shared" si="0"/>
        <v>60</v>
      </c>
      <c r="W12" s="213">
        <f t="shared" si="1"/>
        <v>4</v>
      </c>
    </row>
    <row r="13" spans="1:23" x14ac:dyDescent="0.15">
      <c r="A13" s="211" t="s">
        <v>47</v>
      </c>
      <c r="B13" s="327" t="s">
        <v>16</v>
      </c>
      <c r="C13" s="201" t="s">
        <v>79</v>
      </c>
      <c r="D13" s="196">
        <v>30</v>
      </c>
      <c r="E13" s="179" t="s">
        <v>74</v>
      </c>
      <c r="F13" s="183">
        <v>1</v>
      </c>
      <c r="G13" s="179"/>
      <c r="H13" s="179"/>
      <c r="I13" s="208"/>
      <c r="J13" s="209"/>
      <c r="K13" s="181"/>
      <c r="L13" s="180"/>
      <c r="M13" s="181"/>
      <c r="N13" s="181"/>
      <c r="O13" s="210"/>
      <c r="P13" s="330"/>
      <c r="Q13" s="181"/>
      <c r="R13" s="190"/>
      <c r="S13" s="191"/>
      <c r="T13" s="181"/>
      <c r="U13" s="331"/>
      <c r="V13" s="212">
        <f t="shared" si="0"/>
        <v>30</v>
      </c>
      <c r="W13" s="213">
        <f t="shared" si="1"/>
        <v>1</v>
      </c>
    </row>
    <row r="14" spans="1:23" x14ac:dyDescent="0.15">
      <c r="A14" s="211" t="s">
        <v>48</v>
      </c>
      <c r="B14" s="327" t="s">
        <v>16</v>
      </c>
      <c r="C14" s="201" t="s">
        <v>79</v>
      </c>
      <c r="D14" s="196"/>
      <c r="E14" s="179"/>
      <c r="F14" s="183"/>
      <c r="G14" s="179"/>
      <c r="H14" s="179"/>
      <c r="I14" s="208"/>
      <c r="J14" s="209">
        <v>30</v>
      </c>
      <c r="K14" s="181" t="s">
        <v>74</v>
      </c>
      <c r="L14" s="180">
        <v>1</v>
      </c>
      <c r="M14" s="181">
        <v>30</v>
      </c>
      <c r="N14" s="181" t="s">
        <v>71</v>
      </c>
      <c r="O14" s="210">
        <v>2</v>
      </c>
      <c r="P14" s="330"/>
      <c r="Q14" s="181"/>
      <c r="R14" s="190"/>
      <c r="S14" s="191"/>
      <c r="T14" s="181"/>
      <c r="U14" s="331"/>
      <c r="V14" s="212">
        <f t="shared" si="0"/>
        <v>60</v>
      </c>
      <c r="W14" s="213">
        <f t="shared" si="1"/>
        <v>3</v>
      </c>
    </row>
    <row r="15" spans="1:23" x14ac:dyDescent="0.15">
      <c r="A15" s="211" t="s">
        <v>60</v>
      </c>
      <c r="B15" s="327" t="s">
        <v>16</v>
      </c>
      <c r="C15" s="201" t="s">
        <v>79</v>
      </c>
      <c r="D15" s="196"/>
      <c r="E15" s="179"/>
      <c r="F15" s="183"/>
      <c r="G15" s="179"/>
      <c r="H15" s="179"/>
      <c r="I15" s="208"/>
      <c r="J15" s="209"/>
      <c r="K15" s="181"/>
      <c r="L15" s="180"/>
      <c r="M15" s="181"/>
      <c r="N15" s="181"/>
      <c r="O15" s="210"/>
      <c r="P15" s="330">
        <v>30</v>
      </c>
      <c r="Q15" s="181" t="s">
        <v>74</v>
      </c>
      <c r="R15" s="190">
        <v>1</v>
      </c>
      <c r="S15" s="191">
        <v>30</v>
      </c>
      <c r="T15" s="181" t="s">
        <v>71</v>
      </c>
      <c r="U15" s="331">
        <v>2</v>
      </c>
      <c r="V15" s="212">
        <v>60</v>
      </c>
      <c r="W15" s="213">
        <v>3</v>
      </c>
    </row>
    <row r="16" spans="1:23" x14ac:dyDescent="0.15">
      <c r="A16" s="211" t="s">
        <v>97</v>
      </c>
      <c r="B16" s="327" t="s">
        <v>16</v>
      </c>
      <c r="C16" s="201" t="s">
        <v>79</v>
      </c>
      <c r="D16" s="196"/>
      <c r="E16" s="179"/>
      <c r="F16" s="183"/>
      <c r="G16" s="179"/>
      <c r="H16" s="179"/>
      <c r="I16" s="208"/>
      <c r="J16" s="209"/>
      <c r="K16" s="181"/>
      <c r="L16" s="180"/>
      <c r="M16" s="181"/>
      <c r="N16" s="181"/>
      <c r="O16" s="210"/>
      <c r="P16" s="330">
        <v>30</v>
      </c>
      <c r="Q16" s="191" t="s">
        <v>74</v>
      </c>
      <c r="R16" s="190">
        <v>1</v>
      </c>
      <c r="S16" s="191">
        <v>30</v>
      </c>
      <c r="T16" s="191" t="s">
        <v>71</v>
      </c>
      <c r="U16" s="331">
        <v>2</v>
      </c>
      <c r="V16" s="212">
        <f t="shared" si="0"/>
        <v>60</v>
      </c>
      <c r="W16" s="213">
        <f t="shared" si="1"/>
        <v>3</v>
      </c>
    </row>
    <row r="17" spans="1:23" x14ac:dyDescent="0.15">
      <c r="A17" s="211" t="s">
        <v>49</v>
      </c>
      <c r="B17" s="327" t="s">
        <v>16</v>
      </c>
      <c r="C17" s="332" t="s">
        <v>78</v>
      </c>
      <c r="D17" s="196">
        <v>15</v>
      </c>
      <c r="E17" s="179" t="s">
        <v>74</v>
      </c>
      <c r="F17" s="183">
        <v>1</v>
      </c>
      <c r="G17" s="179">
        <v>15</v>
      </c>
      <c r="H17" s="179" t="s">
        <v>74</v>
      </c>
      <c r="I17" s="208">
        <v>1</v>
      </c>
      <c r="J17" s="209">
        <v>15</v>
      </c>
      <c r="K17" s="181" t="s">
        <v>74</v>
      </c>
      <c r="L17" s="180">
        <v>1</v>
      </c>
      <c r="M17" s="181">
        <v>15</v>
      </c>
      <c r="N17" s="181" t="s">
        <v>74</v>
      </c>
      <c r="O17" s="210">
        <v>1</v>
      </c>
      <c r="P17" s="330"/>
      <c r="Q17" s="181"/>
      <c r="R17" s="190"/>
      <c r="S17" s="191"/>
      <c r="T17" s="181"/>
      <c r="U17" s="331"/>
      <c r="V17" s="212">
        <f t="shared" si="0"/>
        <v>60</v>
      </c>
      <c r="W17" s="213">
        <f t="shared" si="1"/>
        <v>4</v>
      </c>
    </row>
    <row r="18" spans="1:23" x14ac:dyDescent="0.15">
      <c r="A18" s="200" t="s">
        <v>38</v>
      </c>
      <c r="B18" s="192" t="s">
        <v>16</v>
      </c>
      <c r="C18" s="332" t="s">
        <v>78</v>
      </c>
      <c r="D18" s="196">
        <v>30</v>
      </c>
      <c r="E18" s="179" t="s">
        <v>74</v>
      </c>
      <c r="F18" s="183">
        <v>1</v>
      </c>
      <c r="G18" s="179">
        <v>30</v>
      </c>
      <c r="H18" s="179" t="s">
        <v>71</v>
      </c>
      <c r="I18" s="208">
        <v>2</v>
      </c>
      <c r="J18" s="209"/>
      <c r="K18" s="181"/>
      <c r="L18" s="180"/>
      <c r="M18" s="181"/>
      <c r="N18" s="181"/>
      <c r="O18" s="210"/>
      <c r="P18" s="330"/>
      <c r="Q18" s="181"/>
      <c r="R18" s="190"/>
      <c r="S18" s="191"/>
      <c r="T18" s="181"/>
      <c r="U18" s="331"/>
      <c r="V18" s="212">
        <f t="shared" si="0"/>
        <v>60</v>
      </c>
      <c r="W18" s="213">
        <f t="shared" si="1"/>
        <v>3</v>
      </c>
    </row>
    <row r="19" spans="1:23" x14ac:dyDescent="0.15">
      <c r="A19" s="200" t="s">
        <v>80</v>
      </c>
      <c r="B19" s="192" t="s">
        <v>16</v>
      </c>
      <c r="C19" s="201" t="s">
        <v>78</v>
      </c>
      <c r="D19" s="196"/>
      <c r="E19" s="179"/>
      <c r="F19" s="183"/>
      <c r="G19" s="179"/>
      <c r="H19" s="179"/>
      <c r="I19" s="208"/>
      <c r="J19" s="209">
        <v>15</v>
      </c>
      <c r="K19" s="181" t="s">
        <v>74</v>
      </c>
      <c r="L19" s="180">
        <v>1</v>
      </c>
      <c r="M19" s="181">
        <v>15</v>
      </c>
      <c r="N19" s="181" t="s">
        <v>71</v>
      </c>
      <c r="O19" s="210">
        <v>1</v>
      </c>
      <c r="P19" s="330"/>
      <c r="Q19" s="181"/>
      <c r="R19" s="190"/>
      <c r="S19" s="191"/>
      <c r="T19" s="181"/>
      <c r="U19" s="331"/>
      <c r="V19" s="212">
        <f t="shared" si="0"/>
        <v>30</v>
      </c>
      <c r="W19" s="213">
        <f t="shared" si="1"/>
        <v>2</v>
      </c>
    </row>
    <row r="20" spans="1:23" x14ac:dyDescent="0.15">
      <c r="A20" s="200" t="s">
        <v>94</v>
      </c>
      <c r="B20" s="192" t="s">
        <v>16</v>
      </c>
      <c r="C20" s="201" t="s">
        <v>78</v>
      </c>
      <c r="D20" s="196"/>
      <c r="E20" s="179"/>
      <c r="F20" s="183"/>
      <c r="G20" s="179"/>
      <c r="H20" s="179"/>
      <c r="I20" s="208"/>
      <c r="J20" s="209"/>
      <c r="K20" s="181"/>
      <c r="L20" s="180"/>
      <c r="M20" s="181"/>
      <c r="N20" s="181"/>
      <c r="O20" s="210"/>
      <c r="P20" s="330">
        <v>15</v>
      </c>
      <c r="Q20" s="181" t="s">
        <v>74</v>
      </c>
      <c r="R20" s="190">
        <v>1</v>
      </c>
      <c r="S20" s="191">
        <v>15</v>
      </c>
      <c r="T20" s="181" t="s">
        <v>71</v>
      </c>
      <c r="U20" s="331">
        <v>1</v>
      </c>
      <c r="V20" s="212">
        <f t="shared" si="0"/>
        <v>30</v>
      </c>
      <c r="W20" s="213">
        <f t="shared" si="1"/>
        <v>2</v>
      </c>
    </row>
    <row r="21" spans="1:23" x14ac:dyDescent="0.15">
      <c r="A21" s="200" t="s">
        <v>50</v>
      </c>
      <c r="B21" s="192" t="s">
        <v>16</v>
      </c>
      <c r="C21" s="332" t="s">
        <v>78</v>
      </c>
      <c r="D21" s="196">
        <v>30</v>
      </c>
      <c r="E21" s="179" t="s">
        <v>74</v>
      </c>
      <c r="F21" s="183">
        <v>1</v>
      </c>
      <c r="G21" s="179">
        <v>30</v>
      </c>
      <c r="H21" s="179" t="s">
        <v>71</v>
      </c>
      <c r="I21" s="208">
        <v>2</v>
      </c>
      <c r="J21" s="209">
        <v>30</v>
      </c>
      <c r="K21" s="181" t="s">
        <v>74</v>
      </c>
      <c r="L21" s="180">
        <v>1</v>
      </c>
      <c r="M21" s="181">
        <v>30</v>
      </c>
      <c r="N21" s="181" t="s">
        <v>71</v>
      </c>
      <c r="O21" s="210">
        <v>2</v>
      </c>
      <c r="P21" s="330"/>
      <c r="Q21" s="191"/>
      <c r="R21" s="190"/>
      <c r="S21" s="191"/>
      <c r="T21" s="191"/>
      <c r="U21" s="331"/>
      <c r="V21" s="212">
        <f t="shared" ref="V21:V29" si="2">SUM(D21,G21,J21,M21,P21,S21)</f>
        <v>120</v>
      </c>
      <c r="W21" s="213">
        <f t="shared" ref="W21:W29" si="3">SUM(F21,I21,L21,O21,R21,U21)</f>
        <v>6</v>
      </c>
    </row>
    <row r="22" spans="1:23" x14ac:dyDescent="0.15">
      <c r="A22" s="200" t="s">
        <v>23</v>
      </c>
      <c r="B22" s="192" t="s">
        <v>16</v>
      </c>
      <c r="C22" s="332" t="s">
        <v>78</v>
      </c>
      <c r="D22" s="196">
        <v>30</v>
      </c>
      <c r="E22" s="181" t="s">
        <v>75</v>
      </c>
      <c r="F22" s="183">
        <v>1</v>
      </c>
      <c r="G22" s="179">
        <v>30</v>
      </c>
      <c r="H22" s="181" t="s">
        <v>71</v>
      </c>
      <c r="I22" s="208">
        <v>2</v>
      </c>
      <c r="J22" s="209"/>
      <c r="K22" s="181"/>
      <c r="L22" s="180"/>
      <c r="M22" s="181"/>
      <c r="N22" s="181"/>
      <c r="O22" s="210"/>
      <c r="P22" s="330"/>
      <c r="Q22" s="191"/>
      <c r="R22" s="190"/>
      <c r="S22" s="191"/>
      <c r="T22" s="191"/>
      <c r="U22" s="331"/>
      <c r="V22" s="212">
        <f t="shared" si="2"/>
        <v>60</v>
      </c>
      <c r="W22" s="213">
        <f t="shared" si="3"/>
        <v>3</v>
      </c>
    </row>
    <row r="23" spans="1:23" ht="15" customHeight="1" x14ac:dyDescent="0.15">
      <c r="A23" s="200" t="s">
        <v>24</v>
      </c>
      <c r="B23" s="192" t="s">
        <v>16</v>
      </c>
      <c r="C23" s="201" t="s">
        <v>79</v>
      </c>
      <c r="D23" s="196">
        <v>30</v>
      </c>
      <c r="E23" s="181" t="s">
        <v>74</v>
      </c>
      <c r="F23" s="183">
        <v>1</v>
      </c>
      <c r="G23" s="179">
        <v>30</v>
      </c>
      <c r="H23" s="181" t="s">
        <v>71</v>
      </c>
      <c r="I23" s="208">
        <v>2</v>
      </c>
      <c r="J23" s="209"/>
      <c r="K23" s="181"/>
      <c r="L23" s="180"/>
      <c r="M23" s="181"/>
      <c r="N23" s="181"/>
      <c r="O23" s="210"/>
      <c r="P23" s="330"/>
      <c r="Q23" s="191"/>
      <c r="R23" s="190"/>
      <c r="S23" s="191"/>
      <c r="T23" s="191"/>
      <c r="U23" s="331"/>
      <c r="V23" s="212">
        <f t="shared" si="2"/>
        <v>60</v>
      </c>
      <c r="W23" s="213">
        <f t="shared" si="3"/>
        <v>3</v>
      </c>
    </row>
    <row r="24" spans="1:23" x14ac:dyDescent="0.15">
      <c r="A24" s="200" t="s">
        <v>25</v>
      </c>
      <c r="B24" s="192" t="s">
        <v>16</v>
      </c>
      <c r="C24" s="201" t="s">
        <v>79</v>
      </c>
      <c r="D24" s="196"/>
      <c r="E24" s="179"/>
      <c r="F24" s="183"/>
      <c r="G24" s="179"/>
      <c r="H24" s="179"/>
      <c r="I24" s="208"/>
      <c r="J24" s="209"/>
      <c r="K24" s="181"/>
      <c r="L24" s="180"/>
      <c r="M24" s="181"/>
      <c r="N24" s="181"/>
      <c r="O24" s="210"/>
      <c r="P24" s="330">
        <v>15</v>
      </c>
      <c r="Q24" s="191" t="s">
        <v>74</v>
      </c>
      <c r="R24" s="190">
        <v>1</v>
      </c>
      <c r="S24" s="191"/>
      <c r="T24" s="191"/>
      <c r="U24" s="331"/>
      <c r="V24" s="212">
        <f t="shared" si="2"/>
        <v>15</v>
      </c>
      <c r="W24" s="213">
        <f t="shared" si="3"/>
        <v>1</v>
      </c>
    </row>
    <row r="25" spans="1:23" x14ac:dyDescent="0.15">
      <c r="A25" s="200" t="s">
        <v>26</v>
      </c>
      <c r="B25" s="192" t="s">
        <v>16</v>
      </c>
      <c r="C25" s="201" t="s">
        <v>79</v>
      </c>
      <c r="D25" s="198"/>
      <c r="E25" s="197"/>
      <c r="F25" s="197"/>
      <c r="G25" s="179">
        <v>15</v>
      </c>
      <c r="H25" s="181" t="s">
        <v>71</v>
      </c>
      <c r="I25" s="208">
        <v>1</v>
      </c>
      <c r="J25" s="209"/>
      <c r="K25" s="181"/>
      <c r="L25" s="180"/>
      <c r="M25" s="181"/>
      <c r="N25" s="181"/>
      <c r="O25" s="210"/>
      <c r="P25" s="330"/>
      <c r="Q25" s="191"/>
      <c r="R25" s="190"/>
      <c r="S25" s="191"/>
      <c r="T25" s="191"/>
      <c r="U25" s="331"/>
      <c r="V25" s="212">
        <f t="shared" si="2"/>
        <v>15</v>
      </c>
      <c r="W25" s="213">
        <f t="shared" si="3"/>
        <v>1</v>
      </c>
    </row>
    <row r="26" spans="1:23" x14ac:dyDescent="0.15">
      <c r="A26" s="200" t="s">
        <v>27</v>
      </c>
      <c r="B26" s="192" t="s">
        <v>16</v>
      </c>
      <c r="C26" s="201" t="s">
        <v>79</v>
      </c>
      <c r="D26" s="196">
        <v>2</v>
      </c>
      <c r="E26" s="181" t="s">
        <v>74</v>
      </c>
      <c r="F26" s="183">
        <v>0</v>
      </c>
      <c r="G26" s="179"/>
      <c r="H26" s="179"/>
      <c r="I26" s="208"/>
      <c r="J26" s="209"/>
      <c r="K26" s="181"/>
      <c r="L26" s="180"/>
      <c r="M26" s="181"/>
      <c r="N26" s="181"/>
      <c r="O26" s="210"/>
      <c r="P26" s="330"/>
      <c r="Q26" s="191"/>
      <c r="R26" s="190"/>
      <c r="S26" s="191"/>
      <c r="T26" s="191"/>
      <c r="U26" s="331"/>
      <c r="V26" s="212">
        <f t="shared" si="2"/>
        <v>2</v>
      </c>
      <c r="W26" s="213">
        <f t="shared" si="3"/>
        <v>0</v>
      </c>
    </row>
    <row r="27" spans="1:23" x14ac:dyDescent="0.15">
      <c r="A27" s="200" t="s">
        <v>28</v>
      </c>
      <c r="B27" s="192" t="s">
        <v>16</v>
      </c>
      <c r="C27" s="201" t="s">
        <v>79</v>
      </c>
      <c r="D27" s="196">
        <v>4</v>
      </c>
      <c r="E27" s="181" t="s">
        <v>74</v>
      </c>
      <c r="F27" s="183">
        <v>0</v>
      </c>
      <c r="G27" s="179"/>
      <c r="H27" s="179"/>
      <c r="I27" s="208"/>
      <c r="J27" s="209"/>
      <c r="K27" s="181"/>
      <c r="L27" s="180"/>
      <c r="M27" s="181"/>
      <c r="N27" s="181"/>
      <c r="O27" s="210"/>
      <c r="P27" s="330"/>
      <c r="Q27" s="191"/>
      <c r="R27" s="190"/>
      <c r="S27" s="191"/>
      <c r="T27" s="191"/>
      <c r="U27" s="331"/>
      <c r="V27" s="212">
        <f t="shared" si="2"/>
        <v>4</v>
      </c>
      <c r="W27" s="213">
        <f t="shared" si="3"/>
        <v>0</v>
      </c>
    </row>
    <row r="28" spans="1:23" x14ac:dyDescent="0.15">
      <c r="A28" s="203" t="s">
        <v>51</v>
      </c>
      <c r="B28" s="327" t="s">
        <v>18</v>
      </c>
      <c r="C28" s="332" t="s">
        <v>78</v>
      </c>
      <c r="D28" s="196">
        <v>30</v>
      </c>
      <c r="E28" s="181" t="s">
        <v>75</v>
      </c>
      <c r="F28" s="183">
        <v>2</v>
      </c>
      <c r="G28" s="179">
        <v>30</v>
      </c>
      <c r="H28" s="181" t="s">
        <v>75</v>
      </c>
      <c r="I28" s="208">
        <v>2</v>
      </c>
      <c r="J28" s="209">
        <v>30</v>
      </c>
      <c r="K28" s="181" t="s">
        <v>75</v>
      </c>
      <c r="L28" s="180">
        <v>2</v>
      </c>
      <c r="M28" s="181">
        <v>30</v>
      </c>
      <c r="N28" s="181" t="s">
        <v>71</v>
      </c>
      <c r="O28" s="210">
        <v>3</v>
      </c>
      <c r="P28" s="330"/>
      <c r="Q28" s="191"/>
      <c r="R28" s="190"/>
      <c r="S28" s="191"/>
      <c r="T28" s="191"/>
      <c r="U28" s="331"/>
      <c r="V28" s="212">
        <f t="shared" si="2"/>
        <v>120</v>
      </c>
      <c r="W28" s="213">
        <f t="shared" si="3"/>
        <v>9</v>
      </c>
    </row>
    <row r="29" spans="1:23" x14ac:dyDescent="0.15">
      <c r="A29" s="203" t="s">
        <v>30</v>
      </c>
      <c r="B29" s="327" t="s">
        <v>18</v>
      </c>
      <c r="C29" s="332" t="s">
        <v>78</v>
      </c>
      <c r="D29" s="193">
        <v>30</v>
      </c>
      <c r="E29" s="194" t="s">
        <v>74</v>
      </c>
      <c r="F29" s="195">
        <v>0</v>
      </c>
      <c r="G29" s="181">
        <v>30</v>
      </c>
      <c r="H29" s="181" t="s">
        <v>74</v>
      </c>
      <c r="I29" s="189">
        <v>0</v>
      </c>
      <c r="J29" s="334"/>
      <c r="K29" s="213"/>
      <c r="L29" s="213"/>
      <c r="M29" s="213"/>
      <c r="N29" s="213"/>
      <c r="O29" s="335"/>
      <c r="P29" s="330"/>
      <c r="Q29" s="191"/>
      <c r="R29" s="190"/>
      <c r="S29" s="191"/>
      <c r="T29" s="191"/>
      <c r="U29" s="331"/>
      <c r="V29" s="212">
        <f t="shared" si="2"/>
        <v>60</v>
      </c>
      <c r="W29" s="213">
        <f t="shared" si="3"/>
        <v>0</v>
      </c>
    </row>
    <row r="30" spans="1:23" ht="14.25" thickBot="1" x14ac:dyDescent="0.2">
      <c r="A30" s="336" t="s">
        <v>39</v>
      </c>
      <c r="B30" s="337" t="s">
        <v>16</v>
      </c>
      <c r="C30" s="338" t="s">
        <v>79</v>
      </c>
      <c r="D30" s="339"/>
      <c r="E30" s="214"/>
      <c r="F30" s="340"/>
      <c r="G30" s="214"/>
      <c r="H30" s="214"/>
      <c r="I30" s="341"/>
      <c r="J30" s="342"/>
      <c r="K30" s="215"/>
      <c r="L30" s="215"/>
      <c r="M30" s="215">
        <v>15</v>
      </c>
      <c r="N30" s="215" t="s">
        <v>71</v>
      </c>
      <c r="O30" s="343">
        <v>1</v>
      </c>
      <c r="P30" s="344"/>
      <c r="Q30" s="345"/>
      <c r="R30" s="346"/>
      <c r="S30" s="345"/>
      <c r="T30" s="345"/>
      <c r="U30" s="347"/>
      <c r="V30" s="199">
        <f>SUM(D30,G30,J30,M30,P30,S30)</f>
        <v>15</v>
      </c>
      <c r="W30" s="215">
        <f>SUM(F30,I30,L30,O30,R30,U30)</f>
        <v>1</v>
      </c>
    </row>
    <row r="31" spans="1:23" ht="14.25" thickBot="1" x14ac:dyDescent="0.2">
      <c r="A31" s="414" t="s">
        <v>85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6"/>
      <c r="W31" s="314">
        <v>16</v>
      </c>
    </row>
    <row r="32" spans="1:23" s="236" customFormat="1" ht="9.75" x14ac:dyDescent="0.1">
      <c r="A32" s="218"/>
      <c r="B32" s="216"/>
      <c r="C32" s="219" t="s">
        <v>32</v>
      </c>
      <c r="D32" s="220">
        <f>SUM(D5:D30)</f>
        <v>336</v>
      </c>
      <c r="E32" s="220"/>
      <c r="F32" s="221">
        <f>SUM(F5:F30)</f>
        <v>26</v>
      </c>
      <c r="G32" s="220">
        <f>SUM(G5:G30)</f>
        <v>315</v>
      </c>
      <c r="H32" s="220"/>
      <c r="I32" s="221">
        <f>SUM(I5:I30)</f>
        <v>30</v>
      </c>
      <c r="J32" s="222">
        <f>SUM(J5:J31)</f>
        <v>285</v>
      </c>
      <c r="K32" s="222"/>
      <c r="L32" s="237">
        <f>SUM(L5:L31)</f>
        <v>27</v>
      </c>
      <c r="M32" s="222">
        <f>SUM(M5:M31)</f>
        <v>300</v>
      </c>
      <c r="N32" s="222"/>
      <c r="O32" s="223">
        <f>SUM(O5:O31)</f>
        <v>31</v>
      </c>
      <c r="P32" s="238">
        <f>SUM(P5:P31)</f>
        <v>225</v>
      </c>
      <c r="Q32" s="238"/>
      <c r="R32" s="239">
        <f>SUM(R5:R31)</f>
        <v>20</v>
      </c>
      <c r="S32" s="238">
        <f>SUM(S5:S31)</f>
        <v>210</v>
      </c>
      <c r="T32" s="238"/>
      <c r="U32" s="239">
        <f>SUM(U5:U31)</f>
        <v>30</v>
      </c>
      <c r="V32" s="219">
        <f>SUM(V5:V30)</f>
        <v>1671</v>
      </c>
      <c r="W32" s="317">
        <f>SUM(W5:W30)</f>
        <v>164</v>
      </c>
    </row>
    <row r="33" spans="1:23" s="236" customFormat="1" ht="9.75" x14ac:dyDescent="0.1">
      <c r="A33" s="216"/>
      <c r="B33" s="216"/>
      <c r="C33" s="240" t="s">
        <v>33</v>
      </c>
      <c r="D33" s="419">
        <f>SUM(D32,G32)-(D11+D12+G11+G12)</f>
        <v>621</v>
      </c>
      <c r="E33" s="419"/>
      <c r="F33" s="419"/>
      <c r="G33" s="419">
        <f>SUM(F32,I32)</f>
        <v>56</v>
      </c>
      <c r="H33" s="419"/>
      <c r="I33" s="419"/>
      <c r="J33" s="419">
        <f>SUM(J32,M32)-(J11+J12+M11+M12)</f>
        <v>525</v>
      </c>
      <c r="K33" s="419"/>
      <c r="L33" s="419"/>
      <c r="M33" s="420">
        <f>SUM(L32,O32)</f>
        <v>58</v>
      </c>
      <c r="N33" s="419"/>
      <c r="O33" s="419"/>
      <c r="P33" s="419">
        <f>SUM(P32,S32)-(P11+P12+S11+S12)</f>
        <v>405</v>
      </c>
      <c r="Q33" s="419"/>
      <c r="R33" s="419"/>
      <c r="S33" s="419">
        <f>SUM(R32,U32)</f>
        <v>50</v>
      </c>
      <c r="T33" s="419"/>
      <c r="U33" s="419"/>
      <c r="V33" s="313"/>
      <c r="W33" s="318">
        <f>W32+W31</f>
        <v>180</v>
      </c>
    </row>
    <row r="34" spans="1:23" s="236" customFormat="1" ht="9.75" x14ac:dyDescent="0.1">
      <c r="A34" s="216"/>
      <c r="B34" s="216"/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301">
        <f>SUM(W29,W28,W12,W11,,W9,W8,W7,W6,W31)</f>
        <v>63</v>
      </c>
      <c r="W34" s="302" t="s">
        <v>7</v>
      </c>
    </row>
    <row r="35" spans="1:23" hidden="1" x14ac:dyDescent="0.1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315">
        <f>(V34*100)/W33</f>
        <v>35</v>
      </c>
      <c r="W35" s="182"/>
    </row>
  </sheetData>
  <sheetProtection selectLockedCells="1" selectUnlockedCells="1"/>
  <mergeCells count="22">
    <mergeCell ref="A31:V31"/>
    <mergeCell ref="A1:W1"/>
    <mergeCell ref="D33:F33"/>
    <mergeCell ref="G33:I33"/>
    <mergeCell ref="J33:L33"/>
    <mergeCell ref="M33:O33"/>
    <mergeCell ref="P33:R33"/>
    <mergeCell ref="S33:U33"/>
    <mergeCell ref="W2:W4"/>
    <mergeCell ref="G3:I3"/>
    <mergeCell ref="J3:L3"/>
    <mergeCell ref="M3:O3"/>
    <mergeCell ref="D2:I2"/>
    <mergeCell ref="J2:O2"/>
    <mergeCell ref="V2:V4"/>
    <mergeCell ref="P3:R3"/>
    <mergeCell ref="S3:U3"/>
    <mergeCell ref="P2:U2"/>
    <mergeCell ref="A2:A4"/>
    <mergeCell ref="B2:B4"/>
    <mergeCell ref="C2:C4"/>
    <mergeCell ref="D3:F3"/>
  </mergeCells>
  <pageMargins left="0.23622047244094491" right="0.23622047244094491" top="0.39370078740157483" bottom="0.39370078740157483" header="0" footer="0"/>
  <pageSetup paperSize="9" scale="85" firstPageNumber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X34"/>
  <sheetViews>
    <sheetView zoomScaleNormal="100" workbookViewId="0">
      <selection activeCell="B17" sqref="B17"/>
    </sheetView>
  </sheetViews>
  <sheetFormatPr defaultColWidth="11.43359375" defaultRowHeight="13.5" x14ac:dyDescent="0.15"/>
  <cols>
    <col min="1" max="1" width="34.7070312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bestFit="1" customWidth="1"/>
    <col min="7" max="7" width="5.51171875" style="2" bestFit="1" customWidth="1"/>
    <col min="8" max="8" width="4.03515625" style="2" bestFit="1" customWidth="1"/>
    <col min="9" max="9" width="5.24609375" style="2" bestFit="1" customWidth="1"/>
    <col min="10" max="10" width="5.51171875" style="2" bestFit="1" customWidth="1"/>
    <col min="11" max="11" width="4.03515625" style="2" bestFit="1" customWidth="1"/>
    <col min="12" max="12" width="5.24609375" style="2" bestFit="1" customWidth="1"/>
    <col min="13" max="13" width="5.51171875" style="2" bestFit="1" customWidth="1"/>
    <col min="14" max="14" width="4.03515625" style="2" bestFit="1" customWidth="1"/>
    <col min="15" max="15" width="5.24609375" style="2" bestFit="1" customWidth="1"/>
    <col min="16" max="16" width="6.1875" style="2" bestFit="1" customWidth="1"/>
    <col min="17" max="17" width="6.3203125" style="2" bestFit="1" customWidth="1"/>
    <col min="18" max="16384" width="11.43359375" style="2"/>
  </cols>
  <sheetData>
    <row r="1" spans="1:24" s="224" customFormat="1" ht="10.5" thickBot="1" x14ac:dyDescent="0.15">
      <c r="A1" s="446" t="s">
        <v>87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6"/>
      <c r="Q1" s="446"/>
      <c r="R1" s="283"/>
      <c r="S1" s="283"/>
      <c r="T1" s="283"/>
      <c r="U1" s="283"/>
      <c r="V1" s="283"/>
      <c r="W1" s="283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48" t="s">
        <v>6</v>
      </c>
      <c r="Q2" s="453" t="s">
        <v>7</v>
      </c>
      <c r="R2" s="283"/>
      <c r="S2" s="283"/>
      <c r="T2" s="283"/>
      <c r="U2" s="283"/>
      <c r="V2" s="283"/>
      <c r="W2" s="310"/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48"/>
      <c r="Q3" s="453"/>
      <c r="R3" s="283"/>
      <c r="S3" s="283"/>
      <c r="T3" s="283"/>
      <c r="U3" s="283"/>
      <c r="V3" s="283"/>
      <c r="W3" s="311"/>
      <c r="X3" s="283"/>
    </row>
    <row r="4" spans="1:24" s="224" customFormat="1" ht="10.5" thickBot="1" x14ac:dyDescent="0.15">
      <c r="A4" s="460"/>
      <c r="B4" s="438"/>
      <c r="C4" s="439"/>
      <c r="D4" s="287" t="s">
        <v>14</v>
      </c>
      <c r="E4" s="288" t="s">
        <v>15</v>
      </c>
      <c r="F4" s="289" t="s">
        <v>7</v>
      </c>
      <c r="G4" s="288" t="s">
        <v>14</v>
      </c>
      <c r="H4" s="288" t="s">
        <v>15</v>
      </c>
      <c r="I4" s="290" t="s">
        <v>7</v>
      </c>
      <c r="J4" s="291" t="s">
        <v>14</v>
      </c>
      <c r="K4" s="288" t="s">
        <v>15</v>
      </c>
      <c r="L4" s="292" t="s">
        <v>7</v>
      </c>
      <c r="M4" s="293" t="s">
        <v>14</v>
      </c>
      <c r="N4" s="288" t="s">
        <v>15</v>
      </c>
      <c r="O4" s="294" t="s">
        <v>7</v>
      </c>
      <c r="P4" s="449"/>
      <c r="Q4" s="438"/>
      <c r="R4" s="283"/>
      <c r="S4" s="283"/>
      <c r="T4" s="283"/>
      <c r="U4" s="283"/>
      <c r="V4" s="283"/>
      <c r="W4" s="312"/>
      <c r="X4" s="283"/>
    </row>
    <row r="5" spans="1:24" ht="15" customHeight="1" x14ac:dyDescent="0.15">
      <c r="A5" s="86" t="s">
        <v>64</v>
      </c>
      <c r="B5" s="49" t="s">
        <v>16</v>
      </c>
      <c r="C5" s="97" t="s">
        <v>77</v>
      </c>
      <c r="D5" s="116">
        <v>30</v>
      </c>
      <c r="E5" s="117" t="s">
        <v>73</v>
      </c>
      <c r="F5" s="125">
        <v>9</v>
      </c>
      <c r="G5" s="117">
        <v>30</v>
      </c>
      <c r="H5" s="117" t="s">
        <v>73</v>
      </c>
      <c r="I5" s="118">
        <v>9</v>
      </c>
      <c r="J5" s="159">
        <v>30</v>
      </c>
      <c r="K5" s="117" t="s">
        <v>73</v>
      </c>
      <c r="L5" s="160">
        <v>11</v>
      </c>
      <c r="M5" s="161">
        <v>30</v>
      </c>
      <c r="N5" s="117" t="s">
        <v>74</v>
      </c>
      <c r="O5" s="162">
        <v>23</v>
      </c>
      <c r="P5" s="130">
        <f t="shared" ref="P5:P23" si="0">SUM(D5,G5,J5,M5)</f>
        <v>120</v>
      </c>
      <c r="Q5" s="121">
        <f t="shared" ref="Q5:Q23" si="1">SUM(F5,I5,L5,O5)</f>
        <v>52</v>
      </c>
      <c r="R5" s="77"/>
      <c r="S5" s="77"/>
      <c r="T5" s="77"/>
      <c r="U5" s="77"/>
      <c r="V5" s="77"/>
      <c r="W5" s="77"/>
      <c r="X5" s="77"/>
    </row>
    <row r="6" spans="1:24" x14ac:dyDescent="0.15">
      <c r="A6" s="86" t="s">
        <v>34</v>
      </c>
      <c r="B6" s="115" t="s">
        <v>18</v>
      </c>
      <c r="C6" s="124" t="s">
        <v>78</v>
      </c>
      <c r="D6" s="106"/>
      <c r="E6" s="20"/>
      <c r="F6" s="21"/>
      <c r="G6" s="20"/>
      <c r="H6" s="20"/>
      <c r="I6" s="119"/>
      <c r="J6" s="127">
        <v>15</v>
      </c>
      <c r="K6" s="20" t="s">
        <v>74</v>
      </c>
      <c r="L6" s="4">
        <v>3</v>
      </c>
      <c r="M6" s="22"/>
      <c r="N6" s="20"/>
      <c r="O6" s="128"/>
      <c r="P6" s="130">
        <f t="shared" si="0"/>
        <v>15</v>
      </c>
      <c r="Q6" s="121">
        <f t="shared" si="1"/>
        <v>3</v>
      </c>
      <c r="R6" s="77"/>
      <c r="S6" s="77"/>
      <c r="T6" s="77"/>
      <c r="U6" s="77"/>
      <c r="V6" s="77"/>
      <c r="W6" s="77"/>
      <c r="X6" s="77"/>
    </row>
    <row r="7" spans="1:24" x14ac:dyDescent="0.15">
      <c r="A7" s="86" t="s">
        <v>35</v>
      </c>
      <c r="B7" s="115" t="s">
        <v>18</v>
      </c>
      <c r="C7" s="124" t="s">
        <v>70</v>
      </c>
      <c r="D7" s="106"/>
      <c r="E7" s="20"/>
      <c r="F7" s="21"/>
      <c r="G7" s="20"/>
      <c r="H7" s="20"/>
      <c r="I7" s="119"/>
      <c r="J7" s="127"/>
      <c r="K7" s="20"/>
      <c r="L7" s="4"/>
      <c r="M7" s="22">
        <v>4</v>
      </c>
      <c r="N7" s="20" t="s">
        <v>74</v>
      </c>
      <c r="O7" s="128">
        <v>4</v>
      </c>
      <c r="P7" s="130">
        <f t="shared" si="0"/>
        <v>4</v>
      </c>
      <c r="Q7" s="121">
        <f t="shared" si="1"/>
        <v>4</v>
      </c>
      <c r="R7" s="77"/>
      <c r="S7" s="77"/>
      <c r="T7" s="77"/>
      <c r="U7" s="77"/>
      <c r="V7" s="77"/>
      <c r="W7" s="77"/>
      <c r="X7" s="77"/>
    </row>
    <row r="8" spans="1:24" x14ac:dyDescent="0.15">
      <c r="A8" s="163" t="s">
        <v>69</v>
      </c>
      <c r="B8" s="115" t="s">
        <v>16</v>
      </c>
      <c r="C8" s="124" t="s">
        <v>77</v>
      </c>
      <c r="D8" s="106">
        <v>30</v>
      </c>
      <c r="E8" s="20" t="s">
        <v>73</v>
      </c>
      <c r="F8" s="21">
        <v>2</v>
      </c>
      <c r="G8" s="20">
        <v>30</v>
      </c>
      <c r="H8" s="20" t="s">
        <v>73</v>
      </c>
      <c r="I8" s="119">
        <v>2</v>
      </c>
      <c r="J8" s="127"/>
      <c r="K8" s="20"/>
      <c r="L8" s="4"/>
      <c r="M8" s="22"/>
      <c r="N8" s="20"/>
      <c r="O8" s="128"/>
      <c r="P8" s="130">
        <f t="shared" si="0"/>
        <v>60</v>
      </c>
      <c r="Q8" s="121">
        <f t="shared" si="1"/>
        <v>4</v>
      </c>
      <c r="R8" s="77"/>
      <c r="S8" s="77"/>
      <c r="T8" s="77"/>
      <c r="U8" s="77"/>
      <c r="V8" s="77"/>
      <c r="W8" s="77"/>
      <c r="X8" s="77"/>
    </row>
    <row r="9" spans="1:24" x14ac:dyDescent="0.15">
      <c r="A9" s="86" t="s">
        <v>67</v>
      </c>
      <c r="B9" s="115" t="s">
        <v>18</v>
      </c>
      <c r="C9" s="124" t="s">
        <v>79</v>
      </c>
      <c r="D9" s="106">
        <v>30</v>
      </c>
      <c r="E9" s="20" t="s">
        <v>73</v>
      </c>
      <c r="F9" s="21">
        <v>4</v>
      </c>
      <c r="G9" s="20">
        <v>30</v>
      </c>
      <c r="H9" s="20" t="s">
        <v>73</v>
      </c>
      <c r="I9" s="119">
        <v>4</v>
      </c>
      <c r="J9" s="127"/>
      <c r="K9" s="20"/>
      <c r="L9" s="4"/>
      <c r="M9" s="22"/>
      <c r="N9" s="20"/>
      <c r="O9" s="128"/>
      <c r="P9" s="130">
        <f t="shared" si="0"/>
        <v>60</v>
      </c>
      <c r="Q9" s="121">
        <f t="shared" si="1"/>
        <v>8</v>
      </c>
      <c r="R9" s="77"/>
      <c r="S9" s="77"/>
      <c r="T9" s="77"/>
      <c r="U9" s="77"/>
      <c r="V9" s="77"/>
      <c r="W9" s="77"/>
      <c r="X9" s="77"/>
    </row>
    <row r="10" spans="1:24" x14ac:dyDescent="0.15">
      <c r="A10" s="86" t="s">
        <v>45</v>
      </c>
      <c r="B10" s="172" t="s">
        <v>16</v>
      </c>
      <c r="C10" s="124" t="s">
        <v>79</v>
      </c>
      <c r="D10" s="127">
        <v>60</v>
      </c>
      <c r="E10" s="20" t="s">
        <v>74</v>
      </c>
      <c r="F10" s="4">
        <v>3</v>
      </c>
      <c r="G10" s="22">
        <v>60</v>
      </c>
      <c r="H10" s="20" t="s">
        <v>75</v>
      </c>
      <c r="I10" s="128">
        <v>3</v>
      </c>
      <c r="J10" s="164"/>
      <c r="K10" s="49"/>
      <c r="L10" s="49"/>
      <c r="M10" s="49"/>
      <c r="N10" s="49"/>
      <c r="O10" s="122"/>
      <c r="P10" s="130">
        <f t="shared" si="0"/>
        <v>120</v>
      </c>
      <c r="Q10" s="121">
        <f t="shared" si="1"/>
        <v>6</v>
      </c>
      <c r="R10" s="77"/>
      <c r="S10" s="77"/>
      <c r="T10" s="77"/>
      <c r="U10" s="77"/>
      <c r="V10" s="77"/>
      <c r="W10" s="77"/>
      <c r="X10" s="77"/>
    </row>
    <row r="11" spans="1:24" x14ac:dyDescent="0.15">
      <c r="A11" s="86" t="s">
        <v>22</v>
      </c>
      <c r="B11" s="172" t="s">
        <v>18</v>
      </c>
      <c r="C11" s="124" t="s">
        <v>20</v>
      </c>
      <c r="D11" s="106">
        <v>30</v>
      </c>
      <c r="E11" s="22" t="s">
        <v>74</v>
      </c>
      <c r="F11" s="21">
        <v>2</v>
      </c>
      <c r="G11" s="20">
        <v>30</v>
      </c>
      <c r="H11" s="22" t="s">
        <v>74</v>
      </c>
      <c r="I11" s="119">
        <v>2</v>
      </c>
      <c r="J11" s="127">
        <v>30</v>
      </c>
      <c r="K11" s="22" t="s">
        <v>74</v>
      </c>
      <c r="L11" s="4">
        <v>2</v>
      </c>
      <c r="M11" s="22">
        <v>30</v>
      </c>
      <c r="N11" s="22" t="s">
        <v>74</v>
      </c>
      <c r="O11" s="128">
        <v>2</v>
      </c>
      <c r="P11" s="130">
        <f t="shared" si="0"/>
        <v>120</v>
      </c>
      <c r="Q11" s="121">
        <f t="shared" si="1"/>
        <v>8</v>
      </c>
      <c r="R11" s="77"/>
      <c r="S11" s="77"/>
      <c r="T11" s="77"/>
      <c r="U11" s="77"/>
      <c r="V11" s="77"/>
      <c r="W11" s="77"/>
      <c r="X11" s="77"/>
    </row>
    <row r="12" spans="1:24" x14ac:dyDescent="0.15">
      <c r="A12" s="86" t="s">
        <v>46</v>
      </c>
      <c r="B12" s="172" t="s">
        <v>18</v>
      </c>
      <c r="C12" s="124" t="s">
        <v>20</v>
      </c>
      <c r="D12" s="106">
        <v>15</v>
      </c>
      <c r="E12" s="22" t="s">
        <v>74</v>
      </c>
      <c r="F12" s="21">
        <v>1</v>
      </c>
      <c r="G12" s="20">
        <v>15</v>
      </c>
      <c r="H12" s="22" t="s">
        <v>74</v>
      </c>
      <c r="I12" s="119">
        <v>1</v>
      </c>
      <c r="J12" s="127">
        <v>15</v>
      </c>
      <c r="K12" s="22" t="s">
        <v>74</v>
      </c>
      <c r="L12" s="4">
        <v>1</v>
      </c>
      <c r="M12" s="22">
        <v>15</v>
      </c>
      <c r="N12" s="22" t="s">
        <v>74</v>
      </c>
      <c r="O12" s="128">
        <v>1</v>
      </c>
      <c r="P12" s="130">
        <f t="shared" si="0"/>
        <v>60</v>
      </c>
      <c r="Q12" s="121">
        <f t="shared" si="1"/>
        <v>4</v>
      </c>
      <c r="R12" s="77"/>
      <c r="S12" s="77"/>
      <c r="T12" s="77"/>
      <c r="U12" s="77"/>
      <c r="V12" s="77"/>
      <c r="W12" s="77"/>
      <c r="X12" s="77"/>
    </row>
    <row r="13" spans="1:24" x14ac:dyDescent="0.15">
      <c r="A13" s="86" t="s">
        <v>76</v>
      </c>
      <c r="B13" s="173" t="s">
        <v>16</v>
      </c>
      <c r="C13" s="97" t="s">
        <v>78</v>
      </c>
      <c r="D13" s="127"/>
      <c r="E13" s="22"/>
      <c r="F13" s="4"/>
      <c r="G13" s="22"/>
      <c r="H13" s="22"/>
      <c r="I13" s="128"/>
      <c r="J13" s="127">
        <v>30</v>
      </c>
      <c r="K13" s="22" t="s">
        <v>74</v>
      </c>
      <c r="L13" s="4">
        <v>1</v>
      </c>
      <c r="M13" s="22">
        <v>30</v>
      </c>
      <c r="N13" s="22" t="s">
        <v>71</v>
      </c>
      <c r="O13" s="128">
        <v>2</v>
      </c>
      <c r="P13" s="130">
        <f t="shared" si="0"/>
        <v>60</v>
      </c>
      <c r="Q13" s="121">
        <f t="shared" si="1"/>
        <v>3</v>
      </c>
      <c r="R13" s="77"/>
      <c r="S13" s="77"/>
      <c r="T13" s="77"/>
      <c r="U13" s="77"/>
      <c r="V13" s="77"/>
      <c r="W13" s="77"/>
      <c r="X13" s="77"/>
    </row>
    <row r="14" spans="1:24" x14ac:dyDescent="0.15">
      <c r="A14" s="86" t="s">
        <v>52</v>
      </c>
      <c r="B14" s="173" t="s">
        <v>16</v>
      </c>
      <c r="C14" s="97" t="s">
        <v>79</v>
      </c>
      <c r="D14" s="127">
        <v>15</v>
      </c>
      <c r="E14" s="22" t="s">
        <v>74</v>
      </c>
      <c r="F14" s="4">
        <v>1</v>
      </c>
      <c r="G14" s="22">
        <v>15</v>
      </c>
      <c r="H14" s="22" t="s">
        <v>74</v>
      </c>
      <c r="I14" s="128">
        <v>1</v>
      </c>
      <c r="J14" s="120"/>
      <c r="K14" s="121"/>
      <c r="L14" s="121"/>
      <c r="M14" s="121"/>
      <c r="N14" s="121"/>
      <c r="O14" s="123"/>
      <c r="P14" s="130">
        <f t="shared" si="0"/>
        <v>30</v>
      </c>
      <c r="Q14" s="121">
        <f t="shared" si="1"/>
        <v>2</v>
      </c>
      <c r="R14" s="77"/>
      <c r="S14" s="77"/>
      <c r="T14" s="77"/>
      <c r="U14" s="77"/>
      <c r="V14" s="77"/>
      <c r="W14" s="77"/>
      <c r="X14" s="77"/>
    </row>
    <row r="15" spans="1:24" x14ac:dyDescent="0.15">
      <c r="A15" s="86" t="s">
        <v>53</v>
      </c>
      <c r="B15" s="173" t="s">
        <v>16</v>
      </c>
      <c r="C15" s="97" t="s">
        <v>79</v>
      </c>
      <c r="D15" s="106">
        <v>30</v>
      </c>
      <c r="E15" s="20" t="s">
        <v>74</v>
      </c>
      <c r="F15" s="21">
        <v>1</v>
      </c>
      <c r="G15" s="20">
        <v>30</v>
      </c>
      <c r="H15" s="20" t="s">
        <v>71</v>
      </c>
      <c r="I15" s="119">
        <v>2</v>
      </c>
      <c r="J15" s="127"/>
      <c r="K15" s="22"/>
      <c r="L15" s="4"/>
      <c r="M15" s="22"/>
      <c r="N15" s="22"/>
      <c r="O15" s="128"/>
      <c r="P15" s="130">
        <f t="shared" si="0"/>
        <v>60</v>
      </c>
      <c r="Q15" s="121">
        <f t="shared" si="1"/>
        <v>3</v>
      </c>
      <c r="R15" s="77"/>
      <c r="S15" s="77"/>
      <c r="T15" s="77"/>
      <c r="U15" s="77"/>
      <c r="V15" s="77"/>
      <c r="W15" s="77"/>
      <c r="X15" s="77"/>
    </row>
    <row r="16" spans="1:24" ht="15" customHeight="1" x14ac:dyDescent="0.15">
      <c r="A16" s="86" t="s">
        <v>82</v>
      </c>
      <c r="B16" s="90" t="s">
        <v>16</v>
      </c>
      <c r="C16" s="19" t="s">
        <v>79</v>
      </c>
      <c r="D16" s="54"/>
      <c r="E16" s="50"/>
      <c r="F16" s="4"/>
      <c r="G16" s="22">
        <v>30</v>
      </c>
      <c r="H16" s="22" t="s">
        <v>75</v>
      </c>
      <c r="I16" s="32">
        <v>2</v>
      </c>
      <c r="J16" s="127"/>
      <c r="K16" s="22"/>
      <c r="L16" s="4"/>
      <c r="M16" s="22"/>
      <c r="N16" s="22"/>
      <c r="O16" s="128"/>
      <c r="P16" s="130">
        <f t="shared" si="0"/>
        <v>30</v>
      </c>
      <c r="Q16" s="121">
        <f t="shared" si="1"/>
        <v>2</v>
      </c>
      <c r="R16" s="77"/>
      <c r="S16" s="77"/>
      <c r="T16" s="77"/>
      <c r="U16" s="77"/>
      <c r="V16" s="77"/>
      <c r="W16" s="77"/>
      <c r="X16" s="77"/>
    </row>
    <row r="17" spans="1:24" x14ac:dyDescent="0.15">
      <c r="A17" s="86" t="s">
        <v>83</v>
      </c>
      <c r="B17" s="90" t="s">
        <v>16</v>
      </c>
      <c r="C17" s="19" t="s">
        <v>79</v>
      </c>
      <c r="D17" s="58">
        <v>30</v>
      </c>
      <c r="E17" s="138" t="s">
        <v>75</v>
      </c>
      <c r="F17" s="133">
        <v>2</v>
      </c>
      <c r="G17" s="134"/>
      <c r="H17" s="22"/>
      <c r="I17" s="30"/>
      <c r="J17" s="127"/>
      <c r="K17" s="22"/>
      <c r="L17" s="4"/>
      <c r="M17" s="22"/>
      <c r="N17" s="22"/>
      <c r="O17" s="128"/>
      <c r="P17" s="130">
        <f t="shared" si="0"/>
        <v>30</v>
      </c>
      <c r="Q17" s="121">
        <f t="shared" si="1"/>
        <v>2</v>
      </c>
      <c r="R17" s="77"/>
      <c r="S17" s="77"/>
      <c r="T17" s="77"/>
      <c r="U17" s="77"/>
      <c r="V17" s="77"/>
      <c r="W17" s="77"/>
      <c r="X17" s="77"/>
    </row>
    <row r="18" spans="1:24" x14ac:dyDescent="0.15">
      <c r="A18" s="102" t="s">
        <v>65</v>
      </c>
      <c r="B18" s="172" t="s">
        <v>16</v>
      </c>
      <c r="C18" s="97" t="s">
        <v>79</v>
      </c>
      <c r="D18" s="165">
        <v>30</v>
      </c>
      <c r="E18" s="20" t="s">
        <v>71</v>
      </c>
      <c r="F18" s="21">
        <v>2</v>
      </c>
      <c r="G18" s="99"/>
      <c r="H18" s="99"/>
      <c r="I18" s="107"/>
      <c r="J18" s="127"/>
      <c r="K18" s="22"/>
      <c r="L18" s="4"/>
      <c r="M18" s="22"/>
      <c r="N18" s="22"/>
      <c r="O18" s="128"/>
      <c r="P18" s="130">
        <f t="shared" si="0"/>
        <v>30</v>
      </c>
      <c r="Q18" s="121">
        <f t="shared" si="1"/>
        <v>2</v>
      </c>
      <c r="R18" s="77"/>
      <c r="S18" s="77"/>
      <c r="T18" s="77"/>
      <c r="U18" s="77"/>
      <c r="V18" s="77"/>
      <c r="W18" s="77"/>
      <c r="X18" s="77"/>
    </row>
    <row r="19" spans="1:24" x14ac:dyDescent="0.15">
      <c r="A19" s="102" t="s">
        <v>84</v>
      </c>
      <c r="B19" s="87" t="s">
        <v>16</v>
      </c>
      <c r="C19" s="19" t="s">
        <v>79</v>
      </c>
      <c r="D19" s="139"/>
      <c r="E19" s="99"/>
      <c r="F19" s="99"/>
      <c r="G19" s="20">
        <v>30</v>
      </c>
      <c r="H19" s="20" t="s">
        <v>71</v>
      </c>
      <c r="I19" s="30">
        <v>2</v>
      </c>
      <c r="J19" s="127"/>
      <c r="K19" s="22"/>
      <c r="L19" s="4"/>
      <c r="M19" s="22"/>
      <c r="N19" s="22"/>
      <c r="O19" s="128"/>
      <c r="P19" s="130">
        <f t="shared" si="0"/>
        <v>30</v>
      </c>
      <c r="Q19" s="121">
        <f t="shared" si="1"/>
        <v>2</v>
      </c>
      <c r="R19" s="77"/>
      <c r="S19" s="77"/>
      <c r="T19" s="77"/>
      <c r="U19" s="77"/>
      <c r="V19" s="77"/>
      <c r="W19" s="77"/>
      <c r="X19" s="77"/>
    </row>
    <row r="20" spans="1:24" x14ac:dyDescent="0.15">
      <c r="A20" s="86" t="s">
        <v>72</v>
      </c>
      <c r="B20" s="49" t="s">
        <v>16</v>
      </c>
      <c r="C20" s="97" t="s">
        <v>79</v>
      </c>
      <c r="D20" s="165"/>
      <c r="E20" s="22"/>
      <c r="F20" s="21"/>
      <c r="G20" s="20"/>
      <c r="H20" s="22"/>
      <c r="I20" s="53"/>
      <c r="J20" s="20">
        <v>30</v>
      </c>
      <c r="K20" s="22" t="s">
        <v>71</v>
      </c>
      <c r="L20" s="21">
        <v>2</v>
      </c>
      <c r="M20" s="22"/>
      <c r="N20" s="22"/>
      <c r="O20" s="128"/>
      <c r="P20" s="130">
        <f t="shared" si="0"/>
        <v>30</v>
      </c>
      <c r="Q20" s="121">
        <f t="shared" si="1"/>
        <v>2</v>
      </c>
      <c r="R20" s="77"/>
      <c r="S20" s="77"/>
      <c r="T20" s="77"/>
      <c r="U20" s="77"/>
      <c r="V20" s="77"/>
      <c r="W20" s="77"/>
      <c r="X20" s="77"/>
    </row>
    <row r="21" spans="1:24" x14ac:dyDescent="0.15">
      <c r="A21" s="86" t="s">
        <v>36</v>
      </c>
      <c r="B21" s="49" t="s">
        <v>16</v>
      </c>
      <c r="C21" s="97" t="s">
        <v>79</v>
      </c>
      <c r="D21" s="106">
        <v>30</v>
      </c>
      <c r="E21" s="166" t="s">
        <v>74</v>
      </c>
      <c r="F21" s="21">
        <v>1</v>
      </c>
      <c r="G21" s="20">
        <v>30</v>
      </c>
      <c r="H21" s="20" t="s">
        <v>71</v>
      </c>
      <c r="I21" s="53">
        <v>2</v>
      </c>
      <c r="J21" s="127"/>
      <c r="K21" s="22"/>
      <c r="L21" s="4"/>
      <c r="M21" s="22"/>
      <c r="N21" s="22"/>
      <c r="O21" s="128"/>
      <c r="P21" s="130">
        <f t="shared" si="0"/>
        <v>60</v>
      </c>
      <c r="Q21" s="121">
        <f t="shared" si="1"/>
        <v>3</v>
      </c>
      <c r="R21" s="77"/>
      <c r="S21" s="77"/>
      <c r="T21" s="77"/>
      <c r="U21" s="77"/>
      <c r="V21" s="77"/>
      <c r="W21" s="77"/>
      <c r="X21" s="77"/>
    </row>
    <row r="22" spans="1:24" x14ac:dyDescent="0.15">
      <c r="A22" s="386" t="s">
        <v>28</v>
      </c>
      <c r="B22" s="387" t="s">
        <v>16</v>
      </c>
      <c r="C22" s="388" t="s">
        <v>79</v>
      </c>
      <c r="D22" s="131">
        <v>4</v>
      </c>
      <c r="E22" s="389" t="s">
        <v>74</v>
      </c>
      <c r="F22" s="133">
        <v>0</v>
      </c>
      <c r="G22" s="134"/>
      <c r="H22" s="134"/>
      <c r="I22" s="390"/>
      <c r="J22" s="169"/>
      <c r="K22" s="132"/>
      <c r="L22" s="142"/>
      <c r="M22" s="132"/>
      <c r="N22" s="132"/>
      <c r="O22" s="170"/>
      <c r="P22" s="111"/>
      <c r="Q22" s="136"/>
      <c r="R22" s="77"/>
      <c r="S22" s="77"/>
      <c r="T22" s="77"/>
      <c r="U22" s="77"/>
      <c r="V22" s="77"/>
      <c r="W22" s="77"/>
      <c r="X22" s="77"/>
    </row>
    <row r="23" spans="1:24" ht="14.25" thickBot="1" x14ac:dyDescent="0.2">
      <c r="A23" s="175" t="s">
        <v>37</v>
      </c>
      <c r="B23" s="167" t="s">
        <v>18</v>
      </c>
      <c r="C23" s="168" t="s">
        <v>78</v>
      </c>
      <c r="D23" s="131">
        <v>30</v>
      </c>
      <c r="E23" s="132" t="s">
        <v>75</v>
      </c>
      <c r="F23" s="133">
        <v>2</v>
      </c>
      <c r="G23" s="134">
        <v>30</v>
      </c>
      <c r="H23" s="132" t="s">
        <v>71</v>
      </c>
      <c r="I23" s="135">
        <v>3</v>
      </c>
      <c r="J23" s="169"/>
      <c r="K23" s="132"/>
      <c r="L23" s="142"/>
      <c r="M23" s="132"/>
      <c r="N23" s="132"/>
      <c r="O23" s="170"/>
      <c r="P23" s="111">
        <f t="shared" si="0"/>
        <v>60</v>
      </c>
      <c r="Q23" s="136">
        <f t="shared" si="1"/>
        <v>5</v>
      </c>
      <c r="R23" s="77"/>
      <c r="S23" s="77"/>
      <c r="T23" s="77"/>
      <c r="U23" s="77"/>
      <c r="V23" s="77"/>
      <c r="W23" s="77"/>
      <c r="X23" s="77"/>
    </row>
    <row r="24" spans="1:24" ht="14.25" thickBot="1" x14ac:dyDescent="0.2">
      <c r="A24" s="443" t="s">
        <v>85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444"/>
      <c r="P24" s="445"/>
      <c r="Q24" s="112">
        <v>5</v>
      </c>
      <c r="R24" s="77"/>
      <c r="S24" s="77"/>
      <c r="T24" s="77"/>
      <c r="U24" s="77"/>
      <c r="V24" s="77"/>
      <c r="W24" s="77"/>
      <c r="X24" s="77"/>
    </row>
    <row r="25" spans="1:24" s="224" customFormat="1" ht="9.75" x14ac:dyDescent="0.1">
      <c r="A25" s="241"/>
      <c r="B25" s="268"/>
      <c r="C25" s="243" t="s">
        <v>32</v>
      </c>
      <c r="D25" s="275">
        <f>SUM(D5:D23)</f>
        <v>364</v>
      </c>
      <c r="E25" s="275"/>
      <c r="F25" s="276">
        <f>SUM(F5:F23)</f>
        <v>30</v>
      </c>
      <c r="G25" s="275">
        <f>SUM(G5:G23)</f>
        <v>360</v>
      </c>
      <c r="H25" s="275"/>
      <c r="I25" s="276">
        <f>SUM(I5:I23)</f>
        <v>33</v>
      </c>
      <c r="J25" s="277">
        <f>SUM(J5:J24)</f>
        <v>150</v>
      </c>
      <c r="K25" s="277"/>
      <c r="L25" s="279">
        <f>SUM(L5:L24)</f>
        <v>20</v>
      </c>
      <c r="M25" s="277">
        <f>SUM(M5:M23)</f>
        <v>109</v>
      </c>
      <c r="N25" s="277"/>
      <c r="O25" s="279">
        <f>SUM(O5:O23)</f>
        <v>32</v>
      </c>
      <c r="P25" s="300">
        <f>SUM(P5:P23)</f>
        <v>979</v>
      </c>
      <c r="Q25" s="282">
        <f>SUM(Q5:Q23)</f>
        <v>115</v>
      </c>
      <c r="R25" s="283"/>
      <c r="S25" s="283"/>
      <c r="T25" s="283"/>
      <c r="U25" s="283"/>
      <c r="V25" s="283"/>
      <c r="W25" s="283"/>
      <c r="X25" s="283"/>
    </row>
    <row r="26" spans="1:24" s="224" customFormat="1" ht="9.75" x14ac:dyDescent="0.1">
      <c r="A26" s="242"/>
      <c r="B26" s="242"/>
      <c r="C26" s="252" t="s">
        <v>33</v>
      </c>
      <c r="D26" s="437">
        <f>SUM(D25,G25)-(D11+D12+G11+G12)</f>
        <v>634</v>
      </c>
      <c r="E26" s="437"/>
      <c r="F26" s="437"/>
      <c r="G26" s="437">
        <f>SUM(F25,I25)</f>
        <v>63</v>
      </c>
      <c r="H26" s="437"/>
      <c r="I26" s="437"/>
      <c r="J26" s="437">
        <f>SUM(J25,M25)-(J11+M11+J12+M12)</f>
        <v>169</v>
      </c>
      <c r="K26" s="437"/>
      <c r="L26" s="437"/>
      <c r="M26" s="437">
        <f>SUM(L25,O25)</f>
        <v>52</v>
      </c>
      <c r="N26" s="437"/>
      <c r="O26" s="437"/>
      <c r="P26" s="284"/>
      <c r="Q26" s="285">
        <f>Q25+Q24</f>
        <v>120</v>
      </c>
      <c r="R26" s="283"/>
      <c r="S26" s="283"/>
      <c r="T26" s="283"/>
      <c r="U26" s="283"/>
      <c r="V26" s="283"/>
      <c r="W26" s="283"/>
      <c r="X26" s="283"/>
    </row>
    <row r="27" spans="1:24" s="224" customFormat="1" ht="9.75" x14ac:dyDescent="0.1">
      <c r="A27" s="242"/>
      <c r="B27" s="242"/>
      <c r="C27" s="242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86">
        <f>SUM(Q24,Q23,Q9,Q7,Q6,Q12,Q11)</f>
        <v>37</v>
      </c>
      <c r="Q27" s="255" t="s">
        <v>7</v>
      </c>
      <c r="R27" s="283"/>
      <c r="S27" s="283"/>
      <c r="T27" s="283"/>
      <c r="U27" s="283"/>
      <c r="V27" s="283"/>
      <c r="W27" s="283"/>
      <c r="X27" s="283"/>
    </row>
    <row r="28" spans="1:24" hidden="1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114">
        <f>(P27*100)/Q26</f>
        <v>30.833333333333332</v>
      </c>
      <c r="Q28" s="77"/>
      <c r="R28" s="77"/>
      <c r="S28" s="77"/>
      <c r="T28" s="77"/>
      <c r="U28" s="77"/>
      <c r="V28" s="77"/>
      <c r="W28" s="77"/>
      <c r="X28" s="77"/>
    </row>
    <row r="29" spans="1:24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</sheetData>
  <sheetProtection selectLockedCells="1" selectUnlockedCells="1"/>
  <mergeCells count="17">
    <mergeCell ref="A1:Q1"/>
    <mergeCell ref="P2:P4"/>
    <mergeCell ref="J2:O2"/>
    <mergeCell ref="Q2:Q4"/>
    <mergeCell ref="D3:F3"/>
    <mergeCell ref="G3:I3"/>
    <mergeCell ref="J3:L3"/>
    <mergeCell ref="M3:O3"/>
    <mergeCell ref="A2:A4"/>
    <mergeCell ref="D26:F26"/>
    <mergeCell ref="G26:I26"/>
    <mergeCell ref="J26:L26"/>
    <mergeCell ref="M26:O26"/>
    <mergeCell ref="B2:B4"/>
    <mergeCell ref="C2:C4"/>
    <mergeCell ref="D2:I2"/>
    <mergeCell ref="A24:P24"/>
  </mergeCells>
  <pageMargins left="0.23622047244094491" right="0.23622047244094491" top="0.39370078740157483" bottom="0.39370078740157483" header="0" footer="0"/>
  <pageSetup paperSize="9" scale="73" firstPageNumber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X33"/>
  <sheetViews>
    <sheetView topLeftCell="A7" zoomScaleNormal="100" workbookViewId="0">
      <selection activeCell="D23" sqref="D23"/>
    </sheetView>
  </sheetViews>
  <sheetFormatPr defaultColWidth="8.875" defaultRowHeight="13.5" x14ac:dyDescent="0.15"/>
  <cols>
    <col min="1" max="1" width="37.664062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customWidth="1"/>
    <col min="7" max="7" width="5.51171875" style="2" bestFit="1" customWidth="1"/>
    <col min="8" max="8" width="4.03515625" style="2" bestFit="1" customWidth="1"/>
    <col min="9" max="9" width="5.24609375" style="2" customWidth="1"/>
    <col min="10" max="10" width="5.51171875" style="2" bestFit="1" customWidth="1"/>
    <col min="11" max="11" width="4.03515625" style="2" bestFit="1" customWidth="1"/>
    <col min="12" max="12" width="5.24609375" style="2" customWidth="1"/>
    <col min="13" max="13" width="5.51171875" style="2" bestFit="1" customWidth="1"/>
    <col min="14" max="14" width="4.03515625" style="2" bestFit="1" customWidth="1"/>
    <col min="15" max="15" width="5.24609375" style="2" customWidth="1"/>
    <col min="16" max="16" width="5.51171875" style="2" bestFit="1" customWidth="1"/>
    <col min="17" max="17" width="4.03515625" style="2" bestFit="1" customWidth="1"/>
    <col min="18" max="18" width="5.24609375" style="2" customWidth="1"/>
    <col min="19" max="19" width="5.51171875" style="2" bestFit="1" customWidth="1"/>
    <col min="20" max="20" width="4.03515625" style="2" bestFit="1" customWidth="1"/>
    <col min="21" max="21" width="5.24609375" style="2" customWidth="1"/>
    <col min="22" max="22" width="6.3203125" style="2" customWidth="1"/>
    <col min="23" max="23" width="6.3203125" style="2" bestFit="1" customWidth="1"/>
    <col min="24" max="16384" width="8.875" style="2"/>
  </cols>
  <sheetData>
    <row r="1" spans="1:24" s="224" customFormat="1" ht="10.5" thickBot="1" x14ac:dyDescent="0.15">
      <c r="A1" s="446" t="s">
        <v>92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6"/>
      <c r="W1" s="447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68" t="s">
        <v>5</v>
      </c>
      <c r="Q2" s="469"/>
      <c r="R2" s="469"/>
      <c r="S2" s="469"/>
      <c r="T2" s="469"/>
      <c r="U2" s="470"/>
      <c r="V2" s="464" t="s">
        <v>6</v>
      </c>
      <c r="W2" s="461" t="s">
        <v>7</v>
      </c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65" t="s">
        <v>12</v>
      </c>
      <c r="Q3" s="466"/>
      <c r="R3" s="466"/>
      <c r="S3" s="466" t="s">
        <v>13</v>
      </c>
      <c r="T3" s="466"/>
      <c r="U3" s="467"/>
      <c r="V3" s="464"/>
      <c r="W3" s="462"/>
      <c r="X3" s="283"/>
    </row>
    <row r="4" spans="1:24" s="224" customFormat="1" ht="10.5" thickBot="1" x14ac:dyDescent="0.15">
      <c r="A4" s="460"/>
      <c r="B4" s="438"/>
      <c r="C4" s="439"/>
      <c r="D4" s="256" t="s">
        <v>14</v>
      </c>
      <c r="E4" s="257" t="s">
        <v>15</v>
      </c>
      <c r="F4" s="258" t="s">
        <v>7</v>
      </c>
      <c r="G4" s="257" t="s">
        <v>14</v>
      </c>
      <c r="H4" s="257" t="s">
        <v>15</v>
      </c>
      <c r="I4" s="259" t="s">
        <v>7</v>
      </c>
      <c r="J4" s="260" t="s">
        <v>14</v>
      </c>
      <c r="K4" s="257" t="s">
        <v>15</v>
      </c>
      <c r="L4" s="261" t="s">
        <v>7</v>
      </c>
      <c r="M4" s="262" t="s">
        <v>14</v>
      </c>
      <c r="N4" s="257" t="s">
        <v>15</v>
      </c>
      <c r="O4" s="263" t="s">
        <v>7</v>
      </c>
      <c r="P4" s="264" t="s">
        <v>14</v>
      </c>
      <c r="Q4" s="257" t="s">
        <v>15</v>
      </c>
      <c r="R4" s="265" t="s">
        <v>7</v>
      </c>
      <c r="S4" s="266" t="s">
        <v>14</v>
      </c>
      <c r="T4" s="257" t="s">
        <v>15</v>
      </c>
      <c r="U4" s="267" t="s">
        <v>7</v>
      </c>
      <c r="V4" s="464"/>
      <c r="W4" s="463"/>
      <c r="X4" s="283"/>
    </row>
    <row r="5" spans="1:24" ht="15" customHeight="1" x14ac:dyDescent="0.15">
      <c r="A5" s="154" t="s">
        <v>68</v>
      </c>
      <c r="B5" s="40" t="s">
        <v>16</v>
      </c>
      <c r="C5" s="48" t="s">
        <v>77</v>
      </c>
      <c r="D5" s="88">
        <v>30</v>
      </c>
      <c r="E5" s="24" t="s">
        <v>73</v>
      </c>
      <c r="F5" s="78">
        <v>10</v>
      </c>
      <c r="G5" s="24">
        <v>30</v>
      </c>
      <c r="H5" s="24" t="s">
        <v>73</v>
      </c>
      <c r="I5" s="89">
        <v>10</v>
      </c>
      <c r="J5" s="8">
        <v>30</v>
      </c>
      <c r="K5" s="24" t="s">
        <v>73</v>
      </c>
      <c r="L5" s="80">
        <v>10</v>
      </c>
      <c r="M5" s="79">
        <v>30</v>
      </c>
      <c r="N5" s="24" t="s">
        <v>73</v>
      </c>
      <c r="O5" s="12">
        <v>10</v>
      </c>
      <c r="P5" s="23">
        <v>30</v>
      </c>
      <c r="Q5" s="24" t="s">
        <v>73</v>
      </c>
      <c r="R5" s="25">
        <v>10</v>
      </c>
      <c r="S5" s="26">
        <v>30</v>
      </c>
      <c r="T5" s="24" t="s">
        <v>74</v>
      </c>
      <c r="U5" s="27">
        <v>19</v>
      </c>
      <c r="V5" s="38">
        <f t="shared" ref="V5:V15" si="0">SUM(D5,G5,J5,M5,P5,S5)</f>
        <v>180</v>
      </c>
      <c r="W5" s="39">
        <f t="shared" ref="W5:W11" si="1">SUM(F5,I5,L5,O5,R5,U5)</f>
        <v>69</v>
      </c>
      <c r="X5" s="77"/>
    </row>
    <row r="6" spans="1:24" x14ac:dyDescent="0.15">
      <c r="A6" s="5" t="s">
        <v>81</v>
      </c>
      <c r="B6" s="18" t="s">
        <v>18</v>
      </c>
      <c r="C6" s="19" t="s">
        <v>79</v>
      </c>
      <c r="D6" s="88"/>
      <c r="E6" s="24"/>
      <c r="F6" s="78"/>
      <c r="G6" s="24"/>
      <c r="H6" s="24"/>
      <c r="I6" s="89"/>
      <c r="J6" s="8"/>
      <c r="K6" s="24"/>
      <c r="L6" s="80"/>
      <c r="M6" s="79"/>
      <c r="N6" s="24"/>
      <c r="O6" s="12"/>
      <c r="P6" s="23">
        <v>30</v>
      </c>
      <c r="Q6" s="24" t="s">
        <v>74</v>
      </c>
      <c r="R6" s="25">
        <v>2</v>
      </c>
      <c r="S6" s="26">
        <v>30</v>
      </c>
      <c r="T6" s="24" t="s">
        <v>74</v>
      </c>
      <c r="U6" s="27">
        <v>2</v>
      </c>
      <c r="V6" s="38">
        <f t="shared" si="0"/>
        <v>60</v>
      </c>
      <c r="W6" s="39">
        <f t="shared" si="1"/>
        <v>4</v>
      </c>
      <c r="X6" s="77"/>
    </row>
    <row r="7" spans="1:24" x14ac:dyDescent="0.15">
      <c r="A7" s="151" t="s">
        <v>54</v>
      </c>
      <c r="B7" s="40" t="s">
        <v>16</v>
      </c>
      <c r="C7" s="48" t="s">
        <v>77</v>
      </c>
      <c r="D7" s="93">
        <v>15</v>
      </c>
      <c r="E7" s="57" t="s">
        <v>74</v>
      </c>
      <c r="F7" s="59">
        <v>1</v>
      </c>
      <c r="G7" s="39">
        <v>15</v>
      </c>
      <c r="H7" s="57" t="s">
        <v>74</v>
      </c>
      <c r="I7" s="60">
        <v>1</v>
      </c>
      <c r="J7" s="54"/>
      <c r="K7" s="57"/>
      <c r="L7" s="91"/>
      <c r="M7" s="57"/>
      <c r="N7" s="57"/>
      <c r="O7" s="92"/>
      <c r="P7" s="33"/>
      <c r="Q7" s="57"/>
      <c r="R7" s="35"/>
      <c r="S7" s="36"/>
      <c r="T7" s="57"/>
      <c r="U7" s="37"/>
      <c r="V7" s="38">
        <f t="shared" si="0"/>
        <v>30</v>
      </c>
      <c r="W7" s="39">
        <f t="shared" si="1"/>
        <v>2</v>
      </c>
      <c r="X7" s="77"/>
    </row>
    <row r="8" spans="1:24" x14ac:dyDescent="0.15">
      <c r="A8" s="151" t="s">
        <v>55</v>
      </c>
      <c r="B8" s="40" t="s">
        <v>16</v>
      </c>
      <c r="C8" s="48" t="s">
        <v>77</v>
      </c>
      <c r="D8" s="93">
        <v>15</v>
      </c>
      <c r="E8" s="57" t="s">
        <v>74</v>
      </c>
      <c r="F8" s="59">
        <v>1</v>
      </c>
      <c r="G8" s="39">
        <v>15</v>
      </c>
      <c r="H8" s="57" t="s">
        <v>74</v>
      </c>
      <c r="I8" s="60">
        <v>1</v>
      </c>
      <c r="J8" s="54"/>
      <c r="K8" s="57"/>
      <c r="L8" s="91"/>
      <c r="M8" s="57"/>
      <c r="N8" s="57"/>
      <c r="O8" s="92"/>
      <c r="P8" s="33"/>
      <c r="Q8" s="34"/>
      <c r="R8" s="35"/>
      <c r="S8" s="36"/>
      <c r="T8" s="34"/>
      <c r="U8" s="37"/>
      <c r="V8" s="38">
        <f t="shared" si="0"/>
        <v>30</v>
      </c>
      <c r="W8" s="39">
        <f t="shared" si="1"/>
        <v>2</v>
      </c>
      <c r="X8" s="77"/>
    </row>
    <row r="9" spans="1:24" x14ac:dyDescent="0.15">
      <c r="A9" s="151" t="s">
        <v>67</v>
      </c>
      <c r="B9" s="18" t="s">
        <v>18</v>
      </c>
      <c r="C9" s="19" t="s">
        <v>79</v>
      </c>
      <c r="D9" s="58">
        <v>30</v>
      </c>
      <c r="E9" s="34" t="s">
        <v>73</v>
      </c>
      <c r="F9" s="59">
        <v>3</v>
      </c>
      <c r="G9" s="34">
        <v>30</v>
      </c>
      <c r="H9" s="34" t="s">
        <v>73</v>
      </c>
      <c r="I9" s="60">
        <v>3</v>
      </c>
      <c r="J9" s="54">
        <v>30</v>
      </c>
      <c r="K9" s="57" t="s">
        <v>73</v>
      </c>
      <c r="L9" s="91">
        <v>3</v>
      </c>
      <c r="M9" s="57">
        <v>30</v>
      </c>
      <c r="N9" s="57" t="s">
        <v>73</v>
      </c>
      <c r="O9" s="92">
        <v>3</v>
      </c>
      <c r="P9" s="33">
        <v>30</v>
      </c>
      <c r="Q9" s="57" t="s">
        <v>73</v>
      </c>
      <c r="R9" s="35">
        <v>3</v>
      </c>
      <c r="S9" s="36">
        <v>30</v>
      </c>
      <c r="T9" s="57" t="s">
        <v>73</v>
      </c>
      <c r="U9" s="37">
        <v>3</v>
      </c>
      <c r="V9" s="38">
        <f t="shared" si="0"/>
        <v>180</v>
      </c>
      <c r="W9" s="39">
        <f t="shared" si="1"/>
        <v>18</v>
      </c>
      <c r="X9" s="77"/>
    </row>
    <row r="10" spans="1:24" x14ac:dyDescent="0.15">
      <c r="A10" s="151" t="s">
        <v>45</v>
      </c>
      <c r="B10" s="40" t="s">
        <v>16</v>
      </c>
      <c r="C10" s="19" t="s">
        <v>79</v>
      </c>
      <c r="D10" s="58">
        <v>60</v>
      </c>
      <c r="E10" s="34" t="s">
        <v>74</v>
      </c>
      <c r="F10" s="59">
        <v>3</v>
      </c>
      <c r="G10" s="34">
        <v>60</v>
      </c>
      <c r="H10" s="34" t="s">
        <v>75</v>
      </c>
      <c r="I10" s="60">
        <v>3</v>
      </c>
      <c r="J10" s="54">
        <v>60</v>
      </c>
      <c r="K10" s="57" t="s">
        <v>74</v>
      </c>
      <c r="L10" s="91">
        <v>3</v>
      </c>
      <c r="M10" s="57">
        <v>60</v>
      </c>
      <c r="N10" s="57" t="s">
        <v>75</v>
      </c>
      <c r="O10" s="92">
        <v>3</v>
      </c>
      <c r="P10" s="54">
        <v>60</v>
      </c>
      <c r="Q10" s="57" t="s">
        <v>74</v>
      </c>
      <c r="R10" s="91">
        <v>3</v>
      </c>
      <c r="S10" s="57">
        <v>60</v>
      </c>
      <c r="T10" s="57" t="s">
        <v>75</v>
      </c>
      <c r="U10" s="92">
        <v>3</v>
      </c>
      <c r="V10" s="38">
        <f t="shared" si="0"/>
        <v>360</v>
      </c>
      <c r="W10" s="39">
        <f t="shared" si="1"/>
        <v>18</v>
      </c>
      <c r="X10" s="77"/>
    </row>
    <row r="11" spans="1:24" x14ac:dyDescent="0.15">
      <c r="A11" s="151" t="s">
        <v>42</v>
      </c>
      <c r="B11" s="40" t="s">
        <v>16</v>
      </c>
      <c r="C11" s="48" t="s">
        <v>78</v>
      </c>
      <c r="D11" s="58">
        <v>15</v>
      </c>
      <c r="E11" s="57" t="s">
        <v>74</v>
      </c>
      <c r="F11" s="59">
        <v>1</v>
      </c>
      <c r="G11" s="34">
        <v>15</v>
      </c>
      <c r="H11" s="57" t="s">
        <v>74</v>
      </c>
      <c r="I11" s="60">
        <v>1</v>
      </c>
      <c r="J11" s="54">
        <v>15</v>
      </c>
      <c r="K11" s="57" t="s">
        <v>74</v>
      </c>
      <c r="L11" s="91">
        <v>1</v>
      </c>
      <c r="M11" s="57">
        <v>15</v>
      </c>
      <c r="N11" s="57" t="s">
        <v>74</v>
      </c>
      <c r="O11" s="92">
        <v>1</v>
      </c>
      <c r="P11" s="54">
        <v>15</v>
      </c>
      <c r="Q11" s="57" t="s">
        <v>74</v>
      </c>
      <c r="R11" s="91">
        <v>1</v>
      </c>
      <c r="S11" s="57">
        <v>15</v>
      </c>
      <c r="T11" s="57" t="s">
        <v>74</v>
      </c>
      <c r="U11" s="92">
        <v>1</v>
      </c>
      <c r="V11" s="38">
        <f t="shared" si="0"/>
        <v>90</v>
      </c>
      <c r="W11" s="39">
        <f t="shared" si="1"/>
        <v>6</v>
      </c>
      <c r="X11" s="77"/>
    </row>
    <row r="12" spans="1:24" x14ac:dyDescent="0.15">
      <c r="A12" s="151" t="s">
        <v>43</v>
      </c>
      <c r="B12" s="18" t="s">
        <v>18</v>
      </c>
      <c r="C12" s="52" t="s">
        <v>20</v>
      </c>
      <c r="D12" s="58"/>
      <c r="E12" s="57"/>
      <c r="F12" s="59"/>
      <c r="G12" s="34"/>
      <c r="H12" s="57"/>
      <c r="I12" s="60"/>
      <c r="J12" s="58">
        <v>15</v>
      </c>
      <c r="K12" s="57" t="s">
        <v>74</v>
      </c>
      <c r="L12" s="59">
        <v>1</v>
      </c>
      <c r="M12" s="34">
        <v>15</v>
      </c>
      <c r="N12" s="57" t="s">
        <v>74</v>
      </c>
      <c r="O12" s="60">
        <v>1</v>
      </c>
      <c r="P12" s="58">
        <v>15</v>
      </c>
      <c r="Q12" s="57" t="s">
        <v>74</v>
      </c>
      <c r="R12" s="59">
        <v>1</v>
      </c>
      <c r="S12" s="34">
        <v>15</v>
      </c>
      <c r="T12" s="57" t="s">
        <v>74</v>
      </c>
      <c r="U12" s="60">
        <v>1</v>
      </c>
      <c r="V12" s="38">
        <f t="shared" si="0"/>
        <v>60</v>
      </c>
      <c r="W12" s="103">
        <f>SUM(U12,R12,O12,L12,I12,F12)</f>
        <v>4</v>
      </c>
      <c r="X12" s="77"/>
    </row>
    <row r="13" spans="1:24" x14ac:dyDescent="0.15">
      <c r="A13" s="155" t="s">
        <v>46</v>
      </c>
      <c r="B13" s="18" t="s">
        <v>18</v>
      </c>
      <c r="C13" s="52" t="s">
        <v>20</v>
      </c>
      <c r="D13" s="58">
        <v>15</v>
      </c>
      <c r="E13" s="34" t="s">
        <v>74</v>
      </c>
      <c r="F13" s="59">
        <v>1</v>
      </c>
      <c r="G13" s="34">
        <v>15</v>
      </c>
      <c r="H13" s="34" t="s">
        <v>74</v>
      </c>
      <c r="I13" s="60">
        <v>1</v>
      </c>
      <c r="J13" s="58">
        <v>15</v>
      </c>
      <c r="K13" s="57" t="s">
        <v>74</v>
      </c>
      <c r="L13" s="59">
        <v>1</v>
      </c>
      <c r="M13" s="34">
        <v>15</v>
      </c>
      <c r="N13" s="57" t="s">
        <v>74</v>
      </c>
      <c r="O13" s="60">
        <v>1</v>
      </c>
      <c r="P13" s="58"/>
      <c r="Q13" s="57"/>
      <c r="R13" s="59"/>
      <c r="S13" s="34"/>
      <c r="T13" s="57"/>
      <c r="U13" s="60"/>
      <c r="V13" s="38">
        <f t="shared" si="0"/>
        <v>60</v>
      </c>
      <c r="W13" s="103">
        <f>SUM(U13,R13,O13,L13,I13,F13)</f>
        <v>4</v>
      </c>
      <c r="X13" s="77"/>
    </row>
    <row r="14" spans="1:24" x14ac:dyDescent="0.15">
      <c r="A14" s="151" t="s">
        <v>48</v>
      </c>
      <c r="B14" s="18" t="s">
        <v>16</v>
      </c>
      <c r="C14" s="19" t="s">
        <v>79</v>
      </c>
      <c r="D14" s="58"/>
      <c r="E14" s="57"/>
      <c r="F14" s="59"/>
      <c r="G14" s="34"/>
      <c r="H14" s="57"/>
      <c r="I14" s="60"/>
      <c r="J14" s="54">
        <v>30</v>
      </c>
      <c r="K14" s="57" t="s">
        <v>74</v>
      </c>
      <c r="L14" s="91">
        <v>1</v>
      </c>
      <c r="M14" s="57">
        <v>30</v>
      </c>
      <c r="N14" s="57" t="s">
        <v>71</v>
      </c>
      <c r="O14" s="92">
        <v>2</v>
      </c>
      <c r="P14" s="33"/>
      <c r="Q14" s="57"/>
      <c r="R14" s="35"/>
      <c r="S14" s="36"/>
      <c r="T14" s="57"/>
      <c r="U14" s="37"/>
      <c r="V14" s="38">
        <f t="shared" si="0"/>
        <v>60</v>
      </c>
      <c r="W14" s="103">
        <f>SUM(U14,R14,O14,L14,I14,F14)</f>
        <v>3</v>
      </c>
      <c r="X14" s="77"/>
    </row>
    <row r="15" spans="1:24" x14ac:dyDescent="0.15">
      <c r="A15" s="155" t="s">
        <v>60</v>
      </c>
      <c r="B15" s="18" t="s">
        <v>16</v>
      </c>
      <c r="C15" s="19" t="s">
        <v>79</v>
      </c>
      <c r="D15" s="58"/>
      <c r="E15" s="57"/>
      <c r="F15" s="59"/>
      <c r="G15" s="34"/>
      <c r="H15" s="57"/>
      <c r="I15" s="60"/>
      <c r="J15" s="54"/>
      <c r="K15" s="57"/>
      <c r="L15" s="91"/>
      <c r="M15" s="57"/>
      <c r="N15" s="57"/>
      <c r="O15" s="92"/>
      <c r="P15" s="33">
        <v>30</v>
      </c>
      <c r="Q15" s="57" t="s">
        <v>74</v>
      </c>
      <c r="R15" s="35">
        <v>1</v>
      </c>
      <c r="S15" s="36">
        <v>30</v>
      </c>
      <c r="T15" s="57" t="s">
        <v>71</v>
      </c>
      <c r="U15" s="37">
        <v>2</v>
      </c>
      <c r="V15" s="38">
        <f t="shared" si="0"/>
        <v>60</v>
      </c>
      <c r="W15" s="103">
        <f>SUM(U15,R15,O15,L15,I15,F15)</f>
        <v>3</v>
      </c>
      <c r="X15" s="77"/>
    </row>
    <row r="16" spans="1:24" x14ac:dyDescent="0.15">
      <c r="A16" s="150" t="s">
        <v>49</v>
      </c>
      <c r="B16" s="18" t="s">
        <v>16</v>
      </c>
      <c r="C16" s="48" t="s">
        <v>78</v>
      </c>
      <c r="D16" s="58">
        <v>15</v>
      </c>
      <c r="E16" s="34" t="s">
        <v>74</v>
      </c>
      <c r="F16" s="59">
        <v>1</v>
      </c>
      <c r="G16" s="34">
        <v>15</v>
      </c>
      <c r="H16" s="34" t="s">
        <v>74</v>
      </c>
      <c r="I16" s="60">
        <v>1</v>
      </c>
      <c r="J16" s="54">
        <v>15</v>
      </c>
      <c r="K16" s="57" t="s">
        <v>74</v>
      </c>
      <c r="L16" s="91">
        <v>1</v>
      </c>
      <c r="M16" s="57">
        <v>15</v>
      </c>
      <c r="N16" s="57" t="s">
        <v>74</v>
      </c>
      <c r="O16" s="92">
        <v>1</v>
      </c>
      <c r="P16" s="33"/>
      <c r="Q16" s="57"/>
      <c r="R16" s="35"/>
      <c r="S16" s="36"/>
      <c r="T16" s="57"/>
      <c r="U16" s="37"/>
      <c r="V16" s="38">
        <f t="shared" ref="V16:V24" si="2">SUM(D16,G16,J16,M16,P16,S16)</f>
        <v>60</v>
      </c>
      <c r="W16" s="39">
        <f t="shared" ref="W16:W26" si="3">SUM(F16,I16,L16,O16,R16,U16)</f>
        <v>4</v>
      </c>
      <c r="X16" s="77"/>
    </row>
    <row r="17" spans="1:24" s="3" customFormat="1" x14ac:dyDescent="0.15">
      <c r="A17" s="151" t="s">
        <v>38</v>
      </c>
      <c r="B17" s="40" t="s">
        <v>16</v>
      </c>
      <c r="C17" s="48" t="s">
        <v>78</v>
      </c>
      <c r="D17" s="58">
        <v>30</v>
      </c>
      <c r="E17" s="34" t="s">
        <v>74</v>
      </c>
      <c r="F17" s="59">
        <v>1</v>
      </c>
      <c r="G17" s="34">
        <v>30</v>
      </c>
      <c r="H17" s="34" t="s">
        <v>71</v>
      </c>
      <c r="I17" s="60">
        <v>2</v>
      </c>
      <c r="J17" s="54"/>
      <c r="K17" s="57"/>
      <c r="L17" s="91"/>
      <c r="M17" s="57"/>
      <c r="N17" s="57"/>
      <c r="O17" s="92"/>
      <c r="P17" s="33"/>
      <c r="Q17" s="36"/>
      <c r="R17" s="35"/>
      <c r="S17" s="36"/>
      <c r="T17" s="36"/>
      <c r="U17" s="37"/>
      <c r="V17" s="38">
        <f t="shared" si="2"/>
        <v>60</v>
      </c>
      <c r="W17" s="39">
        <f t="shared" si="3"/>
        <v>3</v>
      </c>
      <c r="X17" s="77"/>
    </row>
    <row r="18" spans="1:24" s="3" customFormat="1" x14ac:dyDescent="0.15">
      <c r="A18" s="151" t="s">
        <v>23</v>
      </c>
      <c r="B18" s="40" t="s">
        <v>16</v>
      </c>
      <c r="C18" s="48" t="s">
        <v>78</v>
      </c>
      <c r="D18" s="58">
        <v>30</v>
      </c>
      <c r="E18" s="57" t="s">
        <v>75</v>
      </c>
      <c r="F18" s="59">
        <v>1</v>
      </c>
      <c r="G18" s="34">
        <v>30</v>
      </c>
      <c r="H18" s="57" t="s">
        <v>71</v>
      </c>
      <c r="I18" s="60">
        <v>2</v>
      </c>
      <c r="J18" s="54"/>
      <c r="K18" s="57"/>
      <c r="L18" s="91"/>
      <c r="M18" s="57"/>
      <c r="N18" s="57"/>
      <c r="O18" s="92"/>
      <c r="P18" s="33"/>
      <c r="Q18" s="36"/>
      <c r="R18" s="35"/>
      <c r="S18" s="36"/>
      <c r="T18" s="36"/>
      <c r="U18" s="37"/>
      <c r="V18" s="38">
        <f t="shared" si="2"/>
        <v>60</v>
      </c>
      <c r="W18" s="39">
        <f t="shared" si="3"/>
        <v>3</v>
      </c>
      <c r="X18" s="77"/>
    </row>
    <row r="19" spans="1:24" s="3" customFormat="1" ht="15" customHeight="1" x14ac:dyDescent="0.15">
      <c r="A19" s="151" t="s">
        <v>24</v>
      </c>
      <c r="B19" s="40" t="s">
        <v>16</v>
      </c>
      <c r="C19" s="19" t="s">
        <v>79</v>
      </c>
      <c r="D19" s="58">
        <v>30</v>
      </c>
      <c r="E19" s="57" t="s">
        <v>74</v>
      </c>
      <c r="F19" s="59">
        <v>1</v>
      </c>
      <c r="G19" s="34">
        <v>30</v>
      </c>
      <c r="H19" s="57" t="s">
        <v>71</v>
      </c>
      <c r="I19" s="60">
        <v>2</v>
      </c>
      <c r="J19" s="54"/>
      <c r="K19" s="57"/>
      <c r="L19" s="91"/>
      <c r="M19" s="57"/>
      <c r="N19" s="57"/>
      <c r="O19" s="92"/>
      <c r="P19" s="33"/>
      <c r="Q19" s="36"/>
      <c r="R19" s="35"/>
      <c r="S19" s="36"/>
      <c r="T19" s="36"/>
      <c r="U19" s="37"/>
      <c r="V19" s="38">
        <f t="shared" si="2"/>
        <v>60</v>
      </c>
      <c r="W19" s="39">
        <f t="shared" si="3"/>
        <v>3</v>
      </c>
      <c r="X19" s="77"/>
    </row>
    <row r="20" spans="1:24" s="3" customFormat="1" x14ac:dyDescent="0.15">
      <c r="A20" s="151" t="s">
        <v>25</v>
      </c>
      <c r="B20" s="40" t="s">
        <v>16</v>
      </c>
      <c r="C20" s="19" t="s">
        <v>79</v>
      </c>
      <c r="D20" s="58"/>
      <c r="E20" s="43"/>
      <c r="F20" s="59"/>
      <c r="G20" s="34"/>
      <c r="H20" s="34"/>
      <c r="I20" s="60"/>
      <c r="J20" s="54"/>
      <c r="K20" s="57"/>
      <c r="L20" s="91"/>
      <c r="M20" s="57"/>
      <c r="N20" s="57"/>
      <c r="O20" s="92"/>
      <c r="P20" s="33">
        <v>15</v>
      </c>
      <c r="Q20" s="36" t="s">
        <v>74</v>
      </c>
      <c r="R20" s="35">
        <v>1</v>
      </c>
      <c r="S20" s="36"/>
      <c r="T20" s="36"/>
      <c r="U20" s="37"/>
      <c r="V20" s="38">
        <f t="shared" si="2"/>
        <v>15</v>
      </c>
      <c r="W20" s="39">
        <f t="shared" si="3"/>
        <v>1</v>
      </c>
      <c r="X20" s="77"/>
    </row>
    <row r="21" spans="1:24" s="3" customFormat="1" x14ac:dyDescent="0.15">
      <c r="A21" s="151" t="s">
        <v>26</v>
      </c>
      <c r="B21" s="40" t="s">
        <v>16</v>
      </c>
      <c r="C21" s="19" t="s">
        <v>79</v>
      </c>
      <c r="D21" s="156"/>
      <c r="E21" s="56"/>
      <c r="F21" s="157"/>
      <c r="G21" s="126">
        <v>15</v>
      </c>
      <c r="H21" s="57" t="s">
        <v>71</v>
      </c>
      <c r="I21" s="59">
        <v>1</v>
      </c>
      <c r="J21" s="54"/>
      <c r="K21" s="57"/>
      <c r="L21" s="91"/>
      <c r="M21" s="57"/>
      <c r="N21" s="57"/>
      <c r="O21" s="92"/>
      <c r="P21" s="33"/>
      <c r="Q21" s="36"/>
      <c r="R21" s="35"/>
      <c r="S21" s="36"/>
      <c r="T21" s="36"/>
      <c r="U21" s="37"/>
      <c r="V21" s="38">
        <f t="shared" si="2"/>
        <v>15</v>
      </c>
      <c r="W21" s="39">
        <f t="shared" si="3"/>
        <v>1</v>
      </c>
      <c r="X21" s="77"/>
    </row>
    <row r="22" spans="1:24" s="3" customFormat="1" x14ac:dyDescent="0.15">
      <c r="A22" s="151" t="s">
        <v>27</v>
      </c>
      <c r="B22" s="40" t="s">
        <v>16</v>
      </c>
      <c r="C22" s="19" t="s">
        <v>79</v>
      </c>
      <c r="D22" s="58">
        <v>2</v>
      </c>
      <c r="E22" s="79" t="s">
        <v>74</v>
      </c>
      <c r="F22" s="59">
        <v>0</v>
      </c>
      <c r="G22" s="34"/>
      <c r="H22" s="34"/>
      <c r="I22" s="60"/>
      <c r="J22" s="54"/>
      <c r="K22" s="57"/>
      <c r="L22" s="91"/>
      <c r="M22" s="57"/>
      <c r="N22" s="57"/>
      <c r="O22" s="92"/>
      <c r="P22" s="33"/>
      <c r="Q22" s="36"/>
      <c r="R22" s="35"/>
      <c r="S22" s="36"/>
      <c r="T22" s="36"/>
      <c r="U22" s="37"/>
      <c r="V22" s="38">
        <f t="shared" si="2"/>
        <v>2</v>
      </c>
      <c r="W22" s="103">
        <f t="shared" si="3"/>
        <v>0</v>
      </c>
      <c r="X22" s="77"/>
    </row>
    <row r="23" spans="1:24" s="3" customFormat="1" x14ac:dyDescent="0.15">
      <c r="A23" s="151" t="s">
        <v>28</v>
      </c>
      <c r="B23" s="40" t="s">
        <v>16</v>
      </c>
      <c r="C23" s="19" t="s">
        <v>79</v>
      </c>
      <c r="D23" s="58">
        <v>4</v>
      </c>
      <c r="E23" s="57" t="s">
        <v>74</v>
      </c>
      <c r="F23" s="59">
        <v>0</v>
      </c>
      <c r="G23" s="34"/>
      <c r="H23" s="34"/>
      <c r="I23" s="60"/>
      <c r="J23" s="54"/>
      <c r="K23" s="57"/>
      <c r="L23" s="91"/>
      <c r="M23" s="57"/>
      <c r="N23" s="57"/>
      <c r="O23" s="92"/>
      <c r="P23" s="33"/>
      <c r="Q23" s="36"/>
      <c r="R23" s="35"/>
      <c r="S23" s="36"/>
      <c r="T23" s="36"/>
      <c r="U23" s="37"/>
      <c r="V23" s="38">
        <f t="shared" si="2"/>
        <v>4</v>
      </c>
      <c r="W23" s="103">
        <f t="shared" si="3"/>
        <v>0</v>
      </c>
      <c r="X23" s="77"/>
    </row>
    <row r="24" spans="1:24" s="3" customFormat="1" x14ac:dyDescent="0.15">
      <c r="A24" s="150" t="s">
        <v>51</v>
      </c>
      <c r="B24" s="18" t="s">
        <v>18</v>
      </c>
      <c r="C24" s="48" t="s">
        <v>78</v>
      </c>
      <c r="D24" s="58">
        <v>30</v>
      </c>
      <c r="E24" s="70" t="s">
        <v>75</v>
      </c>
      <c r="F24" s="59">
        <v>2</v>
      </c>
      <c r="G24" s="34">
        <v>30</v>
      </c>
      <c r="H24" s="57" t="s">
        <v>75</v>
      </c>
      <c r="I24" s="60">
        <v>2</v>
      </c>
      <c r="J24" s="54">
        <v>30</v>
      </c>
      <c r="K24" s="57" t="s">
        <v>75</v>
      </c>
      <c r="L24" s="91">
        <v>2</v>
      </c>
      <c r="M24" s="57">
        <v>30</v>
      </c>
      <c r="N24" s="57" t="s">
        <v>71</v>
      </c>
      <c r="O24" s="92">
        <v>3</v>
      </c>
      <c r="P24" s="33"/>
      <c r="Q24" s="36"/>
      <c r="R24" s="35"/>
      <c r="S24" s="36"/>
      <c r="T24" s="36"/>
      <c r="U24" s="37"/>
      <c r="V24" s="38">
        <f t="shared" si="2"/>
        <v>120</v>
      </c>
      <c r="W24" s="39">
        <f t="shared" si="3"/>
        <v>9</v>
      </c>
      <c r="X24" s="77"/>
    </row>
    <row r="25" spans="1:24" x14ac:dyDescent="0.15">
      <c r="A25" s="150" t="s">
        <v>30</v>
      </c>
      <c r="B25" s="18" t="s">
        <v>18</v>
      </c>
      <c r="C25" s="48" t="s">
        <v>78</v>
      </c>
      <c r="D25" s="177">
        <v>30</v>
      </c>
      <c r="E25" s="176" t="s">
        <v>74</v>
      </c>
      <c r="F25" s="178">
        <v>0</v>
      </c>
      <c r="G25" s="181">
        <v>30</v>
      </c>
      <c r="H25" s="181" t="s">
        <v>74</v>
      </c>
      <c r="I25" s="189">
        <v>0</v>
      </c>
      <c r="J25" s="93"/>
      <c r="K25" s="39"/>
      <c r="L25" s="39"/>
      <c r="M25" s="39"/>
      <c r="N25" s="39"/>
      <c r="O25" s="94"/>
      <c r="P25" s="33"/>
      <c r="Q25" s="36"/>
      <c r="R25" s="35"/>
      <c r="S25" s="36"/>
      <c r="T25" s="36"/>
      <c r="U25" s="37"/>
      <c r="V25" s="38">
        <v>30</v>
      </c>
      <c r="W25" s="39">
        <f t="shared" si="3"/>
        <v>0</v>
      </c>
      <c r="X25" s="77"/>
    </row>
    <row r="26" spans="1:24" ht="14.25" thickBot="1" x14ac:dyDescent="0.2">
      <c r="A26" s="158" t="s">
        <v>39</v>
      </c>
      <c r="B26" s="65" t="s">
        <v>16</v>
      </c>
      <c r="C26" s="66" t="s">
        <v>79</v>
      </c>
      <c r="D26" s="95"/>
      <c r="E26" s="11"/>
      <c r="F26" s="96"/>
      <c r="G26" s="43"/>
      <c r="H26" s="43"/>
      <c r="I26" s="68"/>
      <c r="J26" s="69"/>
      <c r="K26" s="70"/>
      <c r="L26" s="71"/>
      <c r="M26" s="70">
        <v>15</v>
      </c>
      <c r="N26" s="70" t="s">
        <v>71</v>
      </c>
      <c r="O26" s="72">
        <v>1</v>
      </c>
      <c r="P26" s="73"/>
      <c r="Q26" s="42"/>
      <c r="R26" s="41"/>
      <c r="S26" s="42"/>
      <c r="T26" s="42"/>
      <c r="U26" s="74"/>
      <c r="V26" s="75">
        <v>15</v>
      </c>
      <c r="W26" s="76">
        <f t="shared" si="3"/>
        <v>1</v>
      </c>
      <c r="X26" s="77"/>
    </row>
    <row r="27" spans="1:24" ht="14.25" thickBot="1" x14ac:dyDescent="0.2">
      <c r="A27" s="472" t="s">
        <v>85</v>
      </c>
      <c r="B27" s="473"/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4"/>
      <c r="W27" s="104">
        <v>22</v>
      </c>
      <c r="X27" s="77"/>
    </row>
    <row r="28" spans="1:24" s="224" customFormat="1" ht="9.75" x14ac:dyDescent="0.1">
      <c r="A28" s="241"/>
      <c r="B28" s="242"/>
      <c r="C28" s="243" t="s">
        <v>32</v>
      </c>
      <c r="D28" s="275">
        <f>SUM(D5:D26)</f>
        <v>351</v>
      </c>
      <c r="E28" s="275"/>
      <c r="F28" s="276">
        <f>SUM(F2:F26)</f>
        <v>26</v>
      </c>
      <c r="G28" s="275">
        <f>SUM(G5:G26)</f>
        <v>360</v>
      </c>
      <c r="H28" s="275"/>
      <c r="I28" s="276">
        <f>SUM(I2:I26)</f>
        <v>30</v>
      </c>
      <c r="J28" s="277">
        <f>SUM(J5:J27)</f>
        <v>240</v>
      </c>
      <c r="K28" s="277"/>
      <c r="L28" s="278">
        <f>SUM(L2:L27)</f>
        <v>23</v>
      </c>
      <c r="M28" s="277">
        <f>SUM(M5:M27)</f>
        <v>255</v>
      </c>
      <c r="N28" s="277"/>
      <c r="O28" s="279">
        <f>SUM(O2:O27)</f>
        <v>26</v>
      </c>
      <c r="P28" s="280">
        <f>SUM(P5:P27)</f>
        <v>225</v>
      </c>
      <c r="Q28" s="280"/>
      <c r="R28" s="281">
        <f>SUM(R2:R27)</f>
        <v>22</v>
      </c>
      <c r="S28" s="280">
        <f>SUM(S5:S27)</f>
        <v>210</v>
      </c>
      <c r="T28" s="280"/>
      <c r="U28" s="281">
        <f>SUM(U2:U27)</f>
        <v>31</v>
      </c>
      <c r="V28" s="243">
        <f>SUM(V5:V26)</f>
        <v>1611</v>
      </c>
      <c r="W28" s="299">
        <f>SUM(W2:W26)</f>
        <v>158</v>
      </c>
      <c r="X28" s="283"/>
    </row>
    <row r="29" spans="1:24" s="224" customFormat="1" ht="9.75" x14ac:dyDescent="0.1">
      <c r="A29" s="242"/>
      <c r="B29" s="242"/>
      <c r="C29" s="252" t="s">
        <v>33</v>
      </c>
      <c r="D29" s="437">
        <f>SUM(D28,G28)-(D12+G12+D13+G13)</f>
        <v>681</v>
      </c>
      <c r="E29" s="437"/>
      <c r="F29" s="437"/>
      <c r="G29" s="437">
        <f>SUM(F28,I28)</f>
        <v>56</v>
      </c>
      <c r="H29" s="437"/>
      <c r="I29" s="437"/>
      <c r="J29" s="437">
        <f>SUM(J28,M28)-(J12+M12+J13+M13)</f>
        <v>435</v>
      </c>
      <c r="K29" s="437"/>
      <c r="L29" s="437"/>
      <c r="M29" s="471">
        <f>SUM(L28,O28)</f>
        <v>49</v>
      </c>
      <c r="N29" s="437"/>
      <c r="O29" s="437"/>
      <c r="P29" s="437">
        <f>SUM(P28,S28)-(P12+S12)</f>
        <v>405</v>
      </c>
      <c r="Q29" s="437"/>
      <c r="R29" s="437"/>
      <c r="S29" s="437">
        <f>SUM(R28,U28)</f>
        <v>53</v>
      </c>
      <c r="T29" s="437"/>
      <c r="U29" s="437"/>
      <c r="V29" s="303"/>
      <c r="W29" s="272">
        <f>W28+W27</f>
        <v>180</v>
      </c>
      <c r="X29" s="283"/>
    </row>
    <row r="30" spans="1:24" s="224" customFormat="1" ht="9.75" x14ac:dyDescent="0.1">
      <c r="A30" s="242"/>
      <c r="B30" s="242"/>
      <c r="C30" s="24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4">
        <f>SUM(W24,W25,W9,W6,W12,W13,W27)</f>
        <v>61</v>
      </c>
      <c r="W30" s="274" t="s">
        <v>7</v>
      </c>
      <c r="X30" s="283"/>
    </row>
    <row r="31" spans="1:24" hidden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137">
        <f>(V30*100)/W29</f>
        <v>33.888888888888886</v>
      </c>
      <c r="W31" s="55"/>
      <c r="X31" s="77"/>
    </row>
    <row r="32" spans="1:2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</sheetData>
  <sheetProtection selectLockedCells="1" selectUnlockedCells="1"/>
  <mergeCells count="22">
    <mergeCell ref="S29:U29"/>
    <mergeCell ref="V2:V4"/>
    <mergeCell ref="G3:I3"/>
    <mergeCell ref="J3:L3"/>
    <mergeCell ref="M3:O3"/>
    <mergeCell ref="P3:R3"/>
    <mergeCell ref="S3:U3"/>
    <mergeCell ref="D2:I2"/>
    <mergeCell ref="P2:U2"/>
    <mergeCell ref="D29:F29"/>
    <mergeCell ref="G29:I29"/>
    <mergeCell ref="J29:L29"/>
    <mergeCell ref="M29:O29"/>
    <mergeCell ref="P29:R29"/>
    <mergeCell ref="A27:V27"/>
    <mergeCell ref="A2:A4"/>
    <mergeCell ref="B2:B4"/>
    <mergeCell ref="A1:W1"/>
    <mergeCell ref="C2:C4"/>
    <mergeCell ref="J2:O2"/>
    <mergeCell ref="W2:W4"/>
    <mergeCell ref="D3:F3"/>
  </mergeCells>
  <pageMargins left="0.23622047244094491" right="0.23622047244094491" top="0.39370078740157483" bottom="0.39370078740157483" header="0" footer="0"/>
  <pageSetup paperSize="9" scale="88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X34"/>
  <sheetViews>
    <sheetView zoomScaleNormal="100" workbookViewId="0">
      <selection activeCell="A20" sqref="A20:F20"/>
    </sheetView>
  </sheetViews>
  <sheetFormatPr defaultColWidth="11.43359375" defaultRowHeight="13.5" x14ac:dyDescent="0.15"/>
  <cols>
    <col min="1" max="1" width="30.937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bestFit="1" customWidth="1"/>
    <col min="7" max="7" width="5.51171875" style="2" bestFit="1" customWidth="1"/>
    <col min="8" max="8" width="4.03515625" style="2" bestFit="1" customWidth="1"/>
    <col min="9" max="9" width="5.24609375" style="2" bestFit="1" customWidth="1"/>
    <col min="10" max="10" width="5.51171875" style="2" bestFit="1" customWidth="1"/>
    <col min="11" max="11" width="4.03515625" style="2" bestFit="1" customWidth="1"/>
    <col min="12" max="12" width="5.24609375" style="2" bestFit="1" customWidth="1"/>
    <col min="13" max="13" width="5.51171875" style="2" bestFit="1" customWidth="1"/>
    <col min="14" max="14" width="4.03515625" style="2" bestFit="1" customWidth="1"/>
    <col min="15" max="15" width="5.24609375" style="2" bestFit="1" customWidth="1"/>
    <col min="16" max="16" width="6.1875" style="2" bestFit="1" customWidth="1"/>
    <col min="17" max="17" width="6.3203125" style="2" bestFit="1" customWidth="1"/>
    <col min="18" max="16384" width="11.43359375" style="2"/>
  </cols>
  <sheetData>
    <row r="1" spans="1:24" s="224" customFormat="1" ht="10.5" thickBot="1" x14ac:dyDescent="0.15">
      <c r="A1" s="446" t="s">
        <v>93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6"/>
      <c r="Q1" s="446"/>
      <c r="R1" s="283"/>
      <c r="S1" s="283"/>
      <c r="T1" s="283"/>
      <c r="U1" s="283"/>
      <c r="V1" s="283"/>
      <c r="W1" s="283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48" t="s">
        <v>6</v>
      </c>
      <c r="Q2" s="453" t="s">
        <v>7</v>
      </c>
      <c r="R2" s="283"/>
      <c r="S2" s="283"/>
      <c r="T2" s="283"/>
      <c r="U2" s="283"/>
      <c r="V2" s="283"/>
      <c r="W2" s="310"/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48"/>
      <c r="Q3" s="453"/>
      <c r="R3" s="283"/>
      <c r="S3" s="283"/>
      <c r="T3" s="283"/>
      <c r="U3" s="283"/>
      <c r="V3" s="283"/>
      <c r="W3" s="311"/>
      <c r="X3" s="283"/>
    </row>
    <row r="4" spans="1:24" s="224" customFormat="1" ht="10.5" thickBot="1" x14ac:dyDescent="0.15">
      <c r="A4" s="460"/>
      <c r="B4" s="438"/>
      <c r="C4" s="439"/>
      <c r="D4" s="287" t="s">
        <v>14</v>
      </c>
      <c r="E4" s="288" t="s">
        <v>15</v>
      </c>
      <c r="F4" s="289" t="s">
        <v>7</v>
      </c>
      <c r="G4" s="288" t="s">
        <v>14</v>
      </c>
      <c r="H4" s="288" t="s">
        <v>15</v>
      </c>
      <c r="I4" s="290" t="s">
        <v>7</v>
      </c>
      <c r="J4" s="291" t="s">
        <v>14</v>
      </c>
      <c r="K4" s="288" t="s">
        <v>15</v>
      </c>
      <c r="L4" s="292" t="s">
        <v>7</v>
      </c>
      <c r="M4" s="293" t="s">
        <v>14</v>
      </c>
      <c r="N4" s="288" t="s">
        <v>15</v>
      </c>
      <c r="O4" s="294" t="s">
        <v>7</v>
      </c>
      <c r="P4" s="448"/>
      <c r="Q4" s="453"/>
      <c r="R4" s="283"/>
      <c r="S4" s="283"/>
      <c r="T4" s="283"/>
      <c r="U4" s="283"/>
      <c r="V4" s="283"/>
      <c r="W4" s="312"/>
      <c r="X4" s="283"/>
    </row>
    <row r="5" spans="1:24" ht="15" customHeight="1" x14ac:dyDescent="0.15">
      <c r="A5" s="141" t="s">
        <v>68</v>
      </c>
      <c r="B5" s="40" t="s">
        <v>16</v>
      </c>
      <c r="C5" s="48" t="s">
        <v>77</v>
      </c>
      <c r="D5" s="6">
        <v>30</v>
      </c>
      <c r="E5" s="14" t="s">
        <v>73</v>
      </c>
      <c r="F5" s="81">
        <v>10</v>
      </c>
      <c r="G5" s="14">
        <v>30</v>
      </c>
      <c r="H5" s="14" t="s">
        <v>73</v>
      </c>
      <c r="I5" s="7">
        <v>10</v>
      </c>
      <c r="J5" s="82">
        <v>30</v>
      </c>
      <c r="K5" s="14" t="s">
        <v>73</v>
      </c>
      <c r="L5" s="83">
        <v>12</v>
      </c>
      <c r="M5" s="84">
        <v>30</v>
      </c>
      <c r="N5" s="14" t="s">
        <v>74</v>
      </c>
      <c r="O5" s="85">
        <v>24</v>
      </c>
      <c r="P5" s="38">
        <f t="shared" ref="P5:P21" si="0">SUM(D5,G5,J5,M5)</f>
        <v>120</v>
      </c>
      <c r="Q5" s="39">
        <f t="shared" ref="Q5:Q21" si="1">SUM(F5,I5,L5,O5)</f>
        <v>56</v>
      </c>
      <c r="R5" s="77"/>
      <c r="S5" s="77"/>
      <c r="T5" s="77"/>
      <c r="U5" s="77"/>
      <c r="V5" s="77"/>
      <c r="W5" s="77"/>
      <c r="X5" s="77"/>
    </row>
    <row r="6" spans="1:24" x14ac:dyDescent="0.15">
      <c r="A6" s="28" t="s">
        <v>34</v>
      </c>
      <c r="B6" s="18" t="s">
        <v>18</v>
      </c>
      <c r="C6" s="52" t="s">
        <v>78</v>
      </c>
      <c r="D6" s="58"/>
      <c r="E6" s="34"/>
      <c r="F6" s="59"/>
      <c r="G6" s="34"/>
      <c r="H6" s="34"/>
      <c r="I6" s="60"/>
      <c r="J6" s="54">
        <v>15</v>
      </c>
      <c r="K6" s="34" t="s">
        <v>74</v>
      </c>
      <c r="L6" s="91">
        <v>3</v>
      </c>
      <c r="M6" s="57"/>
      <c r="N6" s="34"/>
      <c r="O6" s="92"/>
      <c r="P6" s="38">
        <f t="shared" si="0"/>
        <v>15</v>
      </c>
      <c r="Q6" s="39">
        <f t="shared" si="1"/>
        <v>3</v>
      </c>
      <c r="R6" s="77"/>
      <c r="S6" s="77"/>
      <c r="T6" s="77"/>
      <c r="U6" s="77"/>
      <c r="V6" s="77"/>
      <c r="W6" s="77"/>
      <c r="X6" s="77"/>
    </row>
    <row r="7" spans="1:24" x14ac:dyDescent="0.15">
      <c r="A7" s="28" t="s">
        <v>35</v>
      </c>
      <c r="B7" s="18" t="s">
        <v>18</v>
      </c>
      <c r="C7" s="52" t="s">
        <v>70</v>
      </c>
      <c r="D7" s="58"/>
      <c r="E7" s="34"/>
      <c r="F7" s="59"/>
      <c r="G7" s="34"/>
      <c r="H7" s="34"/>
      <c r="I7" s="60"/>
      <c r="J7" s="54"/>
      <c r="K7" s="34"/>
      <c r="L7" s="91"/>
      <c r="M7" s="57">
        <v>4</v>
      </c>
      <c r="N7" s="34" t="s">
        <v>74</v>
      </c>
      <c r="O7" s="92">
        <v>4</v>
      </c>
      <c r="P7" s="38">
        <f t="shared" si="0"/>
        <v>4</v>
      </c>
      <c r="Q7" s="39">
        <f t="shared" si="1"/>
        <v>4</v>
      </c>
      <c r="R7" s="77"/>
      <c r="S7" s="77"/>
      <c r="T7" s="77"/>
      <c r="U7" s="77"/>
      <c r="V7" s="77"/>
      <c r="W7" s="77"/>
      <c r="X7" s="77"/>
    </row>
    <row r="8" spans="1:24" x14ac:dyDescent="0.15">
      <c r="A8" s="28" t="s">
        <v>17</v>
      </c>
      <c r="B8" s="18" t="s">
        <v>18</v>
      </c>
      <c r="C8" s="144" t="s">
        <v>79</v>
      </c>
      <c r="D8" s="54">
        <v>30</v>
      </c>
      <c r="E8" s="34" t="s">
        <v>73</v>
      </c>
      <c r="F8" s="91">
        <v>4</v>
      </c>
      <c r="G8" s="57">
        <v>30</v>
      </c>
      <c r="H8" s="34" t="s">
        <v>73</v>
      </c>
      <c r="I8" s="92">
        <v>4</v>
      </c>
      <c r="J8" s="54">
        <v>30</v>
      </c>
      <c r="K8" s="34" t="s">
        <v>73</v>
      </c>
      <c r="L8" s="91">
        <v>4</v>
      </c>
      <c r="M8" s="57">
        <v>30</v>
      </c>
      <c r="N8" s="34" t="s">
        <v>73</v>
      </c>
      <c r="O8" s="92">
        <v>4</v>
      </c>
      <c r="P8" s="38">
        <f t="shared" si="0"/>
        <v>120</v>
      </c>
      <c r="Q8" s="39">
        <f t="shared" si="1"/>
        <v>16</v>
      </c>
      <c r="R8" s="77"/>
      <c r="S8" s="77"/>
      <c r="T8" s="77"/>
      <c r="U8" s="77"/>
      <c r="V8" s="77"/>
      <c r="W8" s="77"/>
      <c r="X8" s="77"/>
    </row>
    <row r="9" spans="1:24" x14ac:dyDescent="0.15">
      <c r="A9" s="28" t="s">
        <v>45</v>
      </c>
      <c r="B9" s="18" t="s">
        <v>18</v>
      </c>
      <c r="C9" s="144" t="s">
        <v>79</v>
      </c>
      <c r="D9" s="54">
        <v>60</v>
      </c>
      <c r="E9" s="57" t="s">
        <v>74</v>
      </c>
      <c r="F9" s="91">
        <v>3</v>
      </c>
      <c r="G9" s="57">
        <v>60</v>
      </c>
      <c r="H9" s="57" t="s">
        <v>75</v>
      </c>
      <c r="I9" s="92">
        <v>3</v>
      </c>
      <c r="J9" s="93">
        <v>60</v>
      </c>
      <c r="K9" s="39" t="s">
        <v>74</v>
      </c>
      <c r="L9" s="39">
        <v>3</v>
      </c>
      <c r="M9" s="39"/>
      <c r="N9" s="39"/>
      <c r="O9" s="94"/>
      <c r="P9" s="38">
        <f t="shared" si="0"/>
        <v>180</v>
      </c>
      <c r="Q9" s="39">
        <f t="shared" si="1"/>
        <v>9</v>
      </c>
      <c r="R9" s="77"/>
      <c r="S9" s="77"/>
      <c r="T9" s="77"/>
      <c r="U9" s="77"/>
      <c r="V9" s="77"/>
      <c r="W9" s="77"/>
      <c r="X9" s="77"/>
    </row>
    <row r="10" spans="1:24" x14ac:dyDescent="0.15">
      <c r="A10" s="28" t="s">
        <v>22</v>
      </c>
      <c r="B10" s="18" t="s">
        <v>18</v>
      </c>
      <c r="C10" s="52" t="s">
        <v>20</v>
      </c>
      <c r="D10" s="58">
        <v>15</v>
      </c>
      <c r="E10" s="57" t="s">
        <v>74</v>
      </c>
      <c r="F10" s="59">
        <v>1</v>
      </c>
      <c r="G10" s="34">
        <v>15</v>
      </c>
      <c r="H10" s="57" t="s">
        <v>74</v>
      </c>
      <c r="I10" s="60">
        <v>1</v>
      </c>
      <c r="J10" s="54">
        <v>15</v>
      </c>
      <c r="K10" s="57" t="s">
        <v>74</v>
      </c>
      <c r="L10" s="91">
        <v>1</v>
      </c>
      <c r="M10" s="57">
        <v>15</v>
      </c>
      <c r="N10" s="57" t="s">
        <v>74</v>
      </c>
      <c r="O10" s="92">
        <v>1</v>
      </c>
      <c r="P10" s="38">
        <f t="shared" si="0"/>
        <v>60</v>
      </c>
      <c r="Q10" s="39">
        <f t="shared" si="1"/>
        <v>4</v>
      </c>
      <c r="R10" s="77"/>
      <c r="S10" s="77"/>
      <c r="T10" s="77"/>
      <c r="U10" s="77"/>
      <c r="V10" s="77"/>
      <c r="W10" s="77"/>
      <c r="X10" s="77"/>
    </row>
    <row r="11" spans="1:24" x14ac:dyDescent="0.15">
      <c r="A11" s="149" t="s">
        <v>46</v>
      </c>
      <c r="B11" s="18" t="s">
        <v>18</v>
      </c>
      <c r="C11" s="52" t="s">
        <v>20</v>
      </c>
      <c r="D11" s="58">
        <v>15</v>
      </c>
      <c r="E11" s="57" t="s">
        <v>74</v>
      </c>
      <c r="F11" s="59">
        <v>1</v>
      </c>
      <c r="G11" s="34">
        <v>15</v>
      </c>
      <c r="H11" s="57" t="s">
        <v>74</v>
      </c>
      <c r="I11" s="60">
        <v>1</v>
      </c>
      <c r="J11" s="54">
        <v>15</v>
      </c>
      <c r="K11" s="57" t="s">
        <v>74</v>
      </c>
      <c r="L11" s="91">
        <v>1</v>
      </c>
      <c r="M11" s="57">
        <v>15</v>
      </c>
      <c r="N11" s="57" t="s">
        <v>74</v>
      </c>
      <c r="O11" s="92">
        <v>1</v>
      </c>
      <c r="P11" s="38">
        <f t="shared" si="0"/>
        <v>60</v>
      </c>
      <c r="Q11" s="39">
        <f t="shared" si="1"/>
        <v>4</v>
      </c>
      <c r="R11" s="77"/>
      <c r="S11" s="77"/>
      <c r="T11" s="77"/>
      <c r="U11" s="77"/>
      <c r="V11" s="77"/>
      <c r="W11" s="77"/>
      <c r="X11" s="77"/>
    </row>
    <row r="12" spans="1:24" x14ac:dyDescent="0.15">
      <c r="A12" s="149" t="s">
        <v>56</v>
      </c>
      <c r="B12" s="40" t="s">
        <v>16</v>
      </c>
      <c r="C12" s="144" t="s">
        <v>79</v>
      </c>
      <c r="D12" s="54">
        <v>30</v>
      </c>
      <c r="E12" s="57" t="s">
        <v>74</v>
      </c>
      <c r="F12" s="91">
        <v>1</v>
      </c>
      <c r="G12" s="57">
        <v>30</v>
      </c>
      <c r="H12" s="57" t="s">
        <v>75</v>
      </c>
      <c r="I12" s="92">
        <v>1</v>
      </c>
      <c r="J12" s="93"/>
      <c r="K12" s="39"/>
      <c r="L12" s="39"/>
      <c r="M12" s="39"/>
      <c r="N12" s="39"/>
      <c r="O12" s="94"/>
      <c r="P12" s="38">
        <f t="shared" si="0"/>
        <v>60</v>
      </c>
      <c r="Q12" s="39">
        <f t="shared" si="1"/>
        <v>2</v>
      </c>
      <c r="R12" s="77"/>
      <c r="S12" s="77"/>
      <c r="T12" s="77"/>
      <c r="U12" s="77"/>
      <c r="V12" s="77"/>
      <c r="W12" s="77"/>
      <c r="X12" s="77"/>
    </row>
    <row r="13" spans="1:24" x14ac:dyDescent="0.15">
      <c r="A13" s="149" t="s">
        <v>57</v>
      </c>
      <c r="B13" s="40" t="s">
        <v>16</v>
      </c>
      <c r="C13" s="144" t="s">
        <v>79</v>
      </c>
      <c r="D13" s="58"/>
      <c r="E13" s="43"/>
      <c r="F13" s="96"/>
      <c r="G13" s="43">
        <v>30</v>
      </c>
      <c r="H13" s="43" t="s">
        <v>75</v>
      </c>
      <c r="I13" s="60">
        <v>1</v>
      </c>
      <c r="J13" s="54"/>
      <c r="K13" s="57"/>
      <c r="L13" s="91"/>
      <c r="M13" s="57"/>
      <c r="N13" s="57"/>
      <c r="O13" s="92"/>
      <c r="P13" s="38">
        <f t="shared" si="0"/>
        <v>30</v>
      </c>
      <c r="Q13" s="39">
        <f t="shared" si="1"/>
        <v>1</v>
      </c>
      <c r="R13" s="77"/>
      <c r="S13" s="77"/>
      <c r="T13" s="77"/>
      <c r="U13" s="77"/>
      <c r="V13" s="77"/>
      <c r="W13" s="77"/>
      <c r="X13" s="77"/>
    </row>
    <row r="14" spans="1:24" ht="15" customHeight="1" x14ac:dyDescent="0.15">
      <c r="A14" s="28" t="s">
        <v>82</v>
      </c>
      <c r="B14" s="40" t="s">
        <v>16</v>
      </c>
      <c r="C14" s="19" t="s">
        <v>79</v>
      </c>
      <c r="D14" s="31"/>
      <c r="E14" s="22"/>
      <c r="F14" s="4"/>
      <c r="G14" s="22">
        <v>30</v>
      </c>
      <c r="H14" s="22" t="s">
        <v>75</v>
      </c>
      <c r="I14" s="32">
        <v>2</v>
      </c>
      <c r="J14" s="54"/>
      <c r="K14" s="57"/>
      <c r="L14" s="91"/>
      <c r="M14" s="57"/>
      <c r="N14" s="57"/>
      <c r="O14" s="92"/>
      <c r="P14" s="38">
        <f t="shared" si="0"/>
        <v>30</v>
      </c>
      <c r="Q14" s="39">
        <f t="shared" si="1"/>
        <v>2</v>
      </c>
      <c r="R14" s="77"/>
      <c r="S14" s="77"/>
      <c r="T14" s="77"/>
      <c r="U14" s="77"/>
      <c r="V14" s="77"/>
      <c r="W14" s="77"/>
      <c r="X14" s="77"/>
    </row>
    <row r="15" spans="1:24" x14ac:dyDescent="0.15">
      <c r="A15" s="28" t="s">
        <v>83</v>
      </c>
      <c r="B15" s="40" t="s">
        <v>16</v>
      </c>
      <c r="C15" s="19" t="s">
        <v>79</v>
      </c>
      <c r="D15" s="29">
        <v>30</v>
      </c>
      <c r="E15" s="22" t="s">
        <v>75</v>
      </c>
      <c r="F15" s="21">
        <v>2</v>
      </c>
      <c r="G15" s="20"/>
      <c r="H15" s="22"/>
      <c r="I15" s="30"/>
      <c r="J15" s="54"/>
      <c r="K15" s="57"/>
      <c r="L15" s="91"/>
      <c r="M15" s="57"/>
      <c r="N15" s="57"/>
      <c r="O15" s="92"/>
      <c r="P15" s="38">
        <f t="shared" si="0"/>
        <v>30</v>
      </c>
      <c r="Q15" s="39">
        <f t="shared" si="1"/>
        <v>2</v>
      </c>
      <c r="R15" s="77"/>
      <c r="S15" s="77"/>
      <c r="T15" s="77"/>
      <c r="U15" s="77"/>
      <c r="V15" s="77"/>
      <c r="W15" s="77"/>
      <c r="X15" s="77"/>
    </row>
    <row r="16" spans="1:24" x14ac:dyDescent="0.15">
      <c r="A16" s="61" t="s">
        <v>65</v>
      </c>
      <c r="B16" s="18" t="s">
        <v>16</v>
      </c>
      <c r="C16" s="144" t="s">
        <v>79</v>
      </c>
      <c r="D16" s="29">
        <v>30</v>
      </c>
      <c r="E16" s="20" t="s">
        <v>71</v>
      </c>
      <c r="F16" s="21">
        <v>2</v>
      </c>
      <c r="G16" s="99"/>
      <c r="H16" s="99"/>
      <c r="I16" s="107"/>
      <c r="J16" s="54"/>
      <c r="K16" s="57"/>
      <c r="L16" s="71"/>
      <c r="M16" s="70"/>
      <c r="N16" s="57"/>
      <c r="O16" s="92"/>
      <c r="P16" s="38">
        <f t="shared" si="0"/>
        <v>30</v>
      </c>
      <c r="Q16" s="39">
        <f t="shared" si="1"/>
        <v>2</v>
      </c>
      <c r="R16" s="77"/>
      <c r="S16" s="77"/>
      <c r="T16" s="77"/>
      <c r="U16" s="77"/>
      <c r="V16" s="77"/>
      <c r="W16" s="77"/>
      <c r="X16" s="77"/>
    </row>
    <row r="17" spans="1:24" x14ac:dyDescent="0.15">
      <c r="A17" s="61" t="s">
        <v>84</v>
      </c>
      <c r="B17" s="18" t="s">
        <v>16</v>
      </c>
      <c r="C17" s="19" t="s">
        <v>79</v>
      </c>
      <c r="D17" s="139"/>
      <c r="E17" s="99"/>
      <c r="F17" s="99"/>
      <c r="G17" s="20">
        <v>30</v>
      </c>
      <c r="H17" s="20" t="s">
        <v>71</v>
      </c>
      <c r="I17" s="30">
        <v>2</v>
      </c>
      <c r="J17" s="54"/>
      <c r="K17" s="50"/>
      <c r="L17" s="4"/>
      <c r="M17" s="22"/>
      <c r="N17" s="105"/>
      <c r="O17" s="92"/>
      <c r="P17" s="38">
        <f t="shared" si="0"/>
        <v>30</v>
      </c>
      <c r="Q17" s="39">
        <f t="shared" si="1"/>
        <v>2</v>
      </c>
      <c r="R17" s="77"/>
      <c r="S17" s="77"/>
      <c r="T17" s="77"/>
      <c r="U17" s="77"/>
      <c r="V17" s="77"/>
      <c r="W17" s="77"/>
      <c r="X17" s="77"/>
    </row>
    <row r="18" spans="1:24" x14ac:dyDescent="0.15">
      <c r="A18" s="28" t="s">
        <v>72</v>
      </c>
      <c r="B18" s="40" t="s">
        <v>16</v>
      </c>
      <c r="C18" s="144" t="s">
        <v>79</v>
      </c>
      <c r="D18" s="29"/>
      <c r="E18" s="22"/>
      <c r="F18" s="21"/>
      <c r="G18" s="20"/>
      <c r="H18" s="22"/>
      <c r="I18" s="30"/>
      <c r="J18" s="20">
        <v>30</v>
      </c>
      <c r="K18" s="145" t="s">
        <v>71</v>
      </c>
      <c r="L18" s="21">
        <v>2</v>
      </c>
      <c r="M18" s="22"/>
      <c r="N18" s="105"/>
      <c r="O18" s="92"/>
      <c r="P18" s="38">
        <f t="shared" si="0"/>
        <v>30</v>
      </c>
      <c r="Q18" s="39">
        <f t="shared" si="1"/>
        <v>2</v>
      </c>
      <c r="R18" s="77"/>
      <c r="S18" s="77"/>
      <c r="T18" s="77"/>
      <c r="U18" s="77"/>
      <c r="V18" s="77"/>
      <c r="W18" s="77"/>
      <c r="X18" s="77"/>
    </row>
    <row r="19" spans="1:24" x14ac:dyDescent="0.15">
      <c r="A19" s="28" t="s">
        <v>36</v>
      </c>
      <c r="B19" s="40" t="s">
        <v>16</v>
      </c>
      <c r="C19" s="144" t="s">
        <v>79</v>
      </c>
      <c r="D19" s="29">
        <v>30</v>
      </c>
      <c r="E19" s="20" t="s">
        <v>74</v>
      </c>
      <c r="F19" s="21">
        <v>1</v>
      </c>
      <c r="G19" s="20">
        <v>30</v>
      </c>
      <c r="H19" s="20" t="s">
        <v>71</v>
      </c>
      <c r="I19" s="30">
        <v>2</v>
      </c>
      <c r="J19" s="54"/>
      <c r="K19" s="50"/>
      <c r="L19" s="4"/>
      <c r="M19" s="22"/>
      <c r="N19" s="105"/>
      <c r="O19" s="92"/>
      <c r="P19" s="38">
        <f t="shared" si="0"/>
        <v>60</v>
      </c>
      <c r="Q19" s="39">
        <f t="shared" si="1"/>
        <v>3</v>
      </c>
      <c r="R19" s="77"/>
      <c r="S19" s="77"/>
      <c r="T19" s="77"/>
      <c r="U19" s="77"/>
      <c r="V19" s="77"/>
      <c r="W19" s="77"/>
      <c r="X19" s="77"/>
    </row>
    <row r="20" spans="1:24" x14ac:dyDescent="0.15">
      <c r="A20" s="64" t="s">
        <v>28</v>
      </c>
      <c r="B20" s="65" t="s">
        <v>16</v>
      </c>
      <c r="C20" s="391" t="s">
        <v>79</v>
      </c>
      <c r="D20" s="392">
        <v>4</v>
      </c>
      <c r="E20" s="393" t="s">
        <v>74</v>
      </c>
      <c r="F20" s="394">
        <v>0</v>
      </c>
      <c r="G20" s="393"/>
      <c r="H20" s="393"/>
      <c r="I20" s="395"/>
      <c r="J20" s="69"/>
      <c r="K20" s="138"/>
      <c r="L20" s="396"/>
      <c r="M20" s="397"/>
      <c r="N20" s="398"/>
      <c r="O20" s="72"/>
      <c r="P20" s="75"/>
      <c r="Q20" s="76"/>
      <c r="R20" s="77"/>
      <c r="S20" s="77"/>
      <c r="T20" s="77"/>
      <c r="U20" s="77"/>
      <c r="V20" s="77"/>
      <c r="W20" s="77"/>
      <c r="X20" s="77"/>
    </row>
    <row r="21" spans="1:24" ht="14.25" thickBot="1" x14ac:dyDescent="0.2">
      <c r="A21" s="108" t="s">
        <v>37</v>
      </c>
      <c r="B21" s="109" t="s">
        <v>18</v>
      </c>
      <c r="C21" s="110" t="s">
        <v>78</v>
      </c>
      <c r="D21" s="95">
        <v>30</v>
      </c>
      <c r="E21" s="11" t="s">
        <v>75</v>
      </c>
      <c r="F21" s="67">
        <v>2</v>
      </c>
      <c r="G21" s="9">
        <v>30</v>
      </c>
      <c r="H21" s="11" t="s">
        <v>71</v>
      </c>
      <c r="I21" s="68">
        <v>3</v>
      </c>
      <c r="J21" s="69"/>
      <c r="K21" s="70"/>
      <c r="L21" s="10"/>
      <c r="M21" s="11"/>
      <c r="N21" s="70"/>
      <c r="O21" s="72"/>
      <c r="P21" s="75">
        <f t="shared" si="0"/>
        <v>60</v>
      </c>
      <c r="Q21" s="76">
        <f t="shared" si="1"/>
        <v>5</v>
      </c>
      <c r="R21" s="77"/>
      <c r="S21" s="77"/>
      <c r="T21" s="77"/>
      <c r="U21" s="77"/>
      <c r="V21" s="77"/>
      <c r="W21" s="77"/>
      <c r="X21" s="77"/>
    </row>
    <row r="22" spans="1:24" ht="14.25" thickBot="1" x14ac:dyDescent="0.2">
      <c r="A22" s="443" t="s">
        <v>85</v>
      </c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5"/>
      <c r="Q22" s="112">
        <v>3</v>
      </c>
      <c r="R22" s="77"/>
      <c r="S22" s="77"/>
      <c r="T22" s="77"/>
      <c r="U22" s="77"/>
      <c r="V22" s="77"/>
      <c r="W22" s="77"/>
      <c r="X22" s="77"/>
    </row>
    <row r="23" spans="1:24" s="224" customFormat="1" ht="9.75" x14ac:dyDescent="0.1">
      <c r="A23" s="241"/>
      <c r="B23" s="268"/>
      <c r="C23" s="243" t="s">
        <v>32</v>
      </c>
      <c r="D23" s="275">
        <f>SUM(D3:D21)</f>
        <v>304</v>
      </c>
      <c r="E23" s="275"/>
      <c r="F23" s="276">
        <f>SUM(F3:F21)</f>
        <v>27</v>
      </c>
      <c r="G23" s="275">
        <f>SUM(G3:G21)</f>
        <v>330</v>
      </c>
      <c r="H23" s="275"/>
      <c r="I23" s="276">
        <f>SUM(I3:I21)</f>
        <v>30</v>
      </c>
      <c r="J23" s="277">
        <f>SUM(J3:J22)</f>
        <v>195</v>
      </c>
      <c r="K23" s="277"/>
      <c r="L23" s="279">
        <f>SUM(L3:L22)</f>
        <v>26</v>
      </c>
      <c r="M23" s="277">
        <f>SUM(M3:M21)</f>
        <v>94</v>
      </c>
      <c r="N23" s="277"/>
      <c r="O23" s="279">
        <f>SUM(O3:O21)</f>
        <v>34</v>
      </c>
      <c r="P23" s="300">
        <f>SUM(P3:P21)</f>
        <v>919</v>
      </c>
      <c r="Q23" s="282">
        <f>SUM(Q3:Q21)</f>
        <v>117</v>
      </c>
      <c r="R23" s="283"/>
      <c r="S23" s="283"/>
      <c r="T23" s="283"/>
      <c r="U23" s="283"/>
      <c r="V23" s="283"/>
      <c r="W23" s="283"/>
      <c r="X23" s="283"/>
    </row>
    <row r="24" spans="1:24" s="224" customFormat="1" ht="9.75" x14ac:dyDescent="0.1">
      <c r="A24" s="242"/>
      <c r="B24" s="242"/>
      <c r="C24" s="252" t="s">
        <v>33</v>
      </c>
      <c r="D24" s="437">
        <f>SUM(D23,G23)-(D10+G10+D11+G11)</f>
        <v>574</v>
      </c>
      <c r="E24" s="437"/>
      <c r="F24" s="437"/>
      <c r="G24" s="437">
        <f>SUM(F23,I23)</f>
        <v>57</v>
      </c>
      <c r="H24" s="437"/>
      <c r="I24" s="437"/>
      <c r="J24" s="437">
        <f>SUM(J23,M23)-(J10+M10+J11+M11)</f>
        <v>229</v>
      </c>
      <c r="K24" s="437"/>
      <c r="L24" s="437"/>
      <c r="M24" s="437">
        <f>SUM(L23,O23)</f>
        <v>60</v>
      </c>
      <c r="N24" s="437"/>
      <c r="O24" s="437"/>
      <c r="P24" s="284"/>
      <c r="Q24" s="285">
        <f>Q23+Q22</f>
        <v>120</v>
      </c>
      <c r="R24" s="283"/>
      <c r="S24" s="283"/>
      <c r="T24" s="283"/>
      <c r="U24" s="283"/>
      <c r="V24" s="283"/>
      <c r="W24" s="283"/>
      <c r="X24" s="283"/>
    </row>
    <row r="25" spans="1:24" s="224" customFormat="1" ht="9.75" x14ac:dyDescent="0.1">
      <c r="A25" s="242"/>
      <c r="B25" s="242"/>
      <c r="C25" s="242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86">
        <f>SUM(Q22,Q21,Q11,Q10,Q7,Q6,Q8)</f>
        <v>39</v>
      </c>
      <c r="Q25" s="255" t="s">
        <v>7</v>
      </c>
      <c r="R25" s="283"/>
      <c r="S25" s="283"/>
      <c r="T25" s="283"/>
      <c r="U25" s="283"/>
      <c r="V25" s="283"/>
      <c r="W25" s="283"/>
      <c r="X25" s="283"/>
    </row>
    <row r="26" spans="1:24" hidden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114">
        <f>(P25*100)/Q24</f>
        <v>32.5</v>
      </c>
      <c r="Q26" s="77"/>
      <c r="R26" s="77"/>
      <c r="S26" s="77"/>
      <c r="T26" s="77"/>
      <c r="U26" s="77"/>
      <c r="V26" s="77"/>
      <c r="W26" s="77"/>
      <c r="X26" s="77"/>
    </row>
    <row r="27" spans="1:24" x14ac:dyDescent="0.1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</sheetData>
  <sheetProtection selectLockedCells="1" selectUnlockedCells="1"/>
  <mergeCells count="17">
    <mergeCell ref="A1:Q1"/>
    <mergeCell ref="A22:P22"/>
    <mergeCell ref="A2:A4"/>
    <mergeCell ref="B2:B4"/>
    <mergeCell ref="C2:C4"/>
    <mergeCell ref="D24:F24"/>
    <mergeCell ref="G24:I24"/>
    <mergeCell ref="J24:L24"/>
    <mergeCell ref="M24:O24"/>
    <mergeCell ref="Q2:Q4"/>
    <mergeCell ref="D3:F3"/>
    <mergeCell ref="J2:O2"/>
    <mergeCell ref="P2:P4"/>
    <mergeCell ref="G3:I3"/>
    <mergeCell ref="J3:L3"/>
    <mergeCell ref="M3:O3"/>
    <mergeCell ref="D2:I2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  <pageSetUpPr fitToPage="1"/>
  </sheetPr>
  <dimension ref="A1:X35"/>
  <sheetViews>
    <sheetView topLeftCell="A5" zoomScaleNormal="100" workbookViewId="0">
      <selection activeCell="D26" sqref="D26"/>
    </sheetView>
  </sheetViews>
  <sheetFormatPr defaultColWidth="8.875" defaultRowHeight="13.5" x14ac:dyDescent="0.15"/>
  <cols>
    <col min="1" max="1" width="37.664062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customWidth="1"/>
    <col min="7" max="7" width="5.51171875" style="2" bestFit="1" customWidth="1"/>
    <col min="8" max="8" width="4.03515625" style="2" bestFit="1" customWidth="1"/>
    <col min="9" max="9" width="5.24609375" style="2" customWidth="1"/>
    <col min="10" max="10" width="5.51171875" style="2" bestFit="1" customWidth="1"/>
    <col min="11" max="11" width="4.03515625" style="2" bestFit="1" customWidth="1"/>
    <col min="12" max="12" width="5.24609375" style="2" customWidth="1"/>
    <col min="13" max="13" width="5.51171875" style="2" bestFit="1" customWidth="1"/>
    <col min="14" max="14" width="4.03515625" style="2" bestFit="1" customWidth="1"/>
    <col min="15" max="15" width="5.24609375" style="2" customWidth="1"/>
    <col min="16" max="16" width="5.51171875" style="2" bestFit="1" customWidth="1"/>
    <col min="17" max="17" width="4.03515625" style="2" bestFit="1" customWidth="1"/>
    <col min="18" max="18" width="5.24609375" style="2" customWidth="1"/>
    <col min="19" max="19" width="5.51171875" style="2" bestFit="1" customWidth="1"/>
    <col min="20" max="20" width="4.03515625" style="2" bestFit="1" customWidth="1"/>
    <col min="21" max="21" width="5.24609375" style="2" customWidth="1"/>
    <col min="22" max="22" width="5.6484375" style="2" bestFit="1" customWidth="1"/>
    <col min="23" max="23" width="6.3203125" style="2" bestFit="1" customWidth="1"/>
    <col min="24" max="16384" width="8.875" style="2"/>
  </cols>
  <sheetData>
    <row r="1" spans="1:24" s="224" customFormat="1" ht="10.5" thickBot="1" x14ac:dyDescent="0.15">
      <c r="A1" s="446" t="s">
        <v>88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6"/>
      <c r="W1" s="447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68" t="s">
        <v>5</v>
      </c>
      <c r="Q2" s="469"/>
      <c r="R2" s="469"/>
      <c r="S2" s="469"/>
      <c r="T2" s="469"/>
      <c r="U2" s="470"/>
      <c r="V2" s="464" t="s">
        <v>6</v>
      </c>
      <c r="W2" s="461" t="s">
        <v>7</v>
      </c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65" t="s">
        <v>12</v>
      </c>
      <c r="Q3" s="466"/>
      <c r="R3" s="466"/>
      <c r="S3" s="466" t="s">
        <v>13</v>
      </c>
      <c r="T3" s="466"/>
      <c r="U3" s="467"/>
      <c r="V3" s="464"/>
      <c r="W3" s="462"/>
      <c r="X3" s="283"/>
    </row>
    <row r="4" spans="1:24" s="224" customFormat="1" ht="10.5" thickBot="1" x14ac:dyDescent="0.15">
      <c r="A4" s="460"/>
      <c r="B4" s="438"/>
      <c r="C4" s="439"/>
      <c r="D4" s="287" t="s">
        <v>14</v>
      </c>
      <c r="E4" s="288" t="s">
        <v>15</v>
      </c>
      <c r="F4" s="289" t="s">
        <v>7</v>
      </c>
      <c r="G4" s="288" t="s">
        <v>14</v>
      </c>
      <c r="H4" s="288" t="s">
        <v>15</v>
      </c>
      <c r="I4" s="290" t="s">
        <v>7</v>
      </c>
      <c r="J4" s="291" t="s">
        <v>14</v>
      </c>
      <c r="K4" s="288" t="s">
        <v>15</v>
      </c>
      <c r="L4" s="292" t="s">
        <v>7</v>
      </c>
      <c r="M4" s="293" t="s">
        <v>14</v>
      </c>
      <c r="N4" s="288" t="s">
        <v>15</v>
      </c>
      <c r="O4" s="294" t="s">
        <v>7</v>
      </c>
      <c r="P4" s="295" t="s">
        <v>14</v>
      </c>
      <c r="Q4" s="288" t="s">
        <v>15</v>
      </c>
      <c r="R4" s="296" t="s">
        <v>7</v>
      </c>
      <c r="S4" s="297" t="s">
        <v>14</v>
      </c>
      <c r="T4" s="288" t="s">
        <v>15</v>
      </c>
      <c r="U4" s="298" t="s">
        <v>7</v>
      </c>
      <c r="V4" s="464"/>
      <c r="W4" s="463"/>
      <c r="X4" s="283"/>
    </row>
    <row r="5" spans="1:24" ht="15" customHeight="1" x14ac:dyDescent="0.15">
      <c r="A5" s="28" t="s">
        <v>63</v>
      </c>
      <c r="B5" s="40" t="s">
        <v>16</v>
      </c>
      <c r="C5" s="48" t="s">
        <v>77</v>
      </c>
      <c r="D5" s="6">
        <v>30</v>
      </c>
      <c r="E5" s="14" t="s">
        <v>73</v>
      </c>
      <c r="F5" s="81">
        <v>9</v>
      </c>
      <c r="G5" s="14">
        <v>30</v>
      </c>
      <c r="H5" s="14" t="s">
        <v>73</v>
      </c>
      <c r="I5" s="7">
        <v>9</v>
      </c>
      <c r="J5" s="82">
        <v>30</v>
      </c>
      <c r="K5" s="14" t="s">
        <v>73</v>
      </c>
      <c r="L5" s="83">
        <v>9</v>
      </c>
      <c r="M5" s="84">
        <v>30</v>
      </c>
      <c r="N5" s="14" t="s">
        <v>73</v>
      </c>
      <c r="O5" s="85">
        <v>9</v>
      </c>
      <c r="P5" s="13">
        <v>30</v>
      </c>
      <c r="Q5" s="14" t="s">
        <v>73</v>
      </c>
      <c r="R5" s="15">
        <v>9</v>
      </c>
      <c r="S5" s="16">
        <v>30</v>
      </c>
      <c r="T5" s="14" t="s">
        <v>74</v>
      </c>
      <c r="U5" s="17">
        <v>16</v>
      </c>
      <c r="V5" s="38">
        <f t="shared" ref="V5:V29" si="0">SUM(D5,G5,J5,M5,P5,S5)</f>
        <v>180</v>
      </c>
      <c r="W5" s="39">
        <f t="shared" ref="W5:W29" si="1">SUM(F5,I5,L5,O5,R5,U5)</f>
        <v>61</v>
      </c>
      <c r="X5" s="77"/>
    </row>
    <row r="6" spans="1:24" x14ac:dyDescent="0.15">
      <c r="A6" s="5" t="s">
        <v>81</v>
      </c>
      <c r="B6" s="18" t="s">
        <v>18</v>
      </c>
      <c r="C6" s="19" t="s">
        <v>79</v>
      </c>
      <c r="D6" s="88"/>
      <c r="E6" s="24"/>
      <c r="F6" s="78"/>
      <c r="G6" s="24"/>
      <c r="H6" s="24"/>
      <c r="I6" s="89"/>
      <c r="J6" s="8"/>
      <c r="K6" s="24"/>
      <c r="L6" s="80"/>
      <c r="M6" s="79"/>
      <c r="N6" s="24"/>
      <c r="O6" s="12"/>
      <c r="P6" s="23">
        <v>30</v>
      </c>
      <c r="Q6" s="24" t="s">
        <v>74</v>
      </c>
      <c r="R6" s="25">
        <v>2</v>
      </c>
      <c r="S6" s="26">
        <v>30</v>
      </c>
      <c r="T6" s="24" t="s">
        <v>74</v>
      </c>
      <c r="U6" s="27">
        <v>2</v>
      </c>
      <c r="V6" s="38">
        <f t="shared" si="0"/>
        <v>60</v>
      </c>
      <c r="W6" s="39">
        <f t="shared" si="1"/>
        <v>4</v>
      </c>
      <c r="X6" s="77"/>
    </row>
    <row r="7" spans="1:24" x14ac:dyDescent="0.15">
      <c r="A7" s="28" t="s">
        <v>58</v>
      </c>
      <c r="B7" s="18" t="s">
        <v>18</v>
      </c>
      <c r="C7" s="48" t="s">
        <v>78</v>
      </c>
      <c r="D7" s="58"/>
      <c r="E7" s="34"/>
      <c r="F7" s="59"/>
      <c r="G7" s="34"/>
      <c r="H7" s="34"/>
      <c r="I7" s="60"/>
      <c r="J7" s="54">
        <v>30</v>
      </c>
      <c r="K7" s="34" t="s">
        <v>73</v>
      </c>
      <c r="L7" s="91">
        <v>4</v>
      </c>
      <c r="M7" s="57">
        <v>30</v>
      </c>
      <c r="N7" s="34" t="s">
        <v>73</v>
      </c>
      <c r="O7" s="92">
        <v>4</v>
      </c>
      <c r="P7" s="33">
        <v>30</v>
      </c>
      <c r="Q7" s="34" t="s">
        <v>73</v>
      </c>
      <c r="R7" s="35">
        <v>4</v>
      </c>
      <c r="S7" s="36">
        <v>30</v>
      </c>
      <c r="T7" s="34" t="s">
        <v>73</v>
      </c>
      <c r="U7" s="37">
        <v>4</v>
      </c>
      <c r="V7" s="38">
        <f t="shared" si="0"/>
        <v>120</v>
      </c>
      <c r="W7" s="39">
        <f t="shared" si="1"/>
        <v>16</v>
      </c>
      <c r="X7" s="77"/>
    </row>
    <row r="8" spans="1:24" x14ac:dyDescent="0.15">
      <c r="A8" s="28" t="s">
        <v>31</v>
      </c>
      <c r="B8" s="40" t="s">
        <v>16</v>
      </c>
      <c r="C8" s="19" t="s">
        <v>79</v>
      </c>
      <c r="D8" s="58">
        <v>15</v>
      </c>
      <c r="E8" s="34" t="s">
        <v>71</v>
      </c>
      <c r="F8" s="59">
        <v>1</v>
      </c>
      <c r="G8" s="39">
        <v>15</v>
      </c>
      <c r="H8" s="34" t="s">
        <v>71</v>
      </c>
      <c r="I8" s="60">
        <v>1</v>
      </c>
      <c r="J8" s="54">
        <v>15</v>
      </c>
      <c r="K8" s="34" t="s">
        <v>71</v>
      </c>
      <c r="L8" s="91">
        <v>1</v>
      </c>
      <c r="M8" s="57">
        <v>15</v>
      </c>
      <c r="N8" s="34" t="s">
        <v>71</v>
      </c>
      <c r="O8" s="92">
        <v>1</v>
      </c>
      <c r="P8" s="33">
        <v>15</v>
      </c>
      <c r="Q8" s="34" t="s">
        <v>71</v>
      </c>
      <c r="R8" s="35">
        <v>1</v>
      </c>
      <c r="S8" s="36">
        <v>15</v>
      </c>
      <c r="T8" s="34" t="s">
        <v>71</v>
      </c>
      <c r="U8" s="37">
        <v>1</v>
      </c>
      <c r="V8" s="38">
        <f t="shared" si="0"/>
        <v>90</v>
      </c>
      <c r="W8" s="39">
        <f t="shared" si="1"/>
        <v>6</v>
      </c>
      <c r="X8" s="77"/>
    </row>
    <row r="9" spans="1:24" x14ac:dyDescent="0.15">
      <c r="A9" s="28" t="s">
        <v>55</v>
      </c>
      <c r="B9" s="18" t="s">
        <v>16</v>
      </c>
      <c r="C9" s="48" t="s">
        <v>77</v>
      </c>
      <c r="D9" s="58">
        <v>15</v>
      </c>
      <c r="E9" s="34" t="s">
        <v>74</v>
      </c>
      <c r="F9" s="59">
        <v>1</v>
      </c>
      <c r="G9" s="34">
        <v>15</v>
      </c>
      <c r="H9" s="34" t="s">
        <v>74</v>
      </c>
      <c r="I9" s="60">
        <v>1</v>
      </c>
      <c r="J9" s="54">
        <v>15</v>
      </c>
      <c r="K9" s="57" t="s">
        <v>74</v>
      </c>
      <c r="L9" s="91">
        <v>1</v>
      </c>
      <c r="M9" s="57">
        <v>15</v>
      </c>
      <c r="N9" s="57" t="s">
        <v>74</v>
      </c>
      <c r="O9" s="92">
        <v>1</v>
      </c>
      <c r="P9" s="33"/>
      <c r="Q9" s="34"/>
      <c r="R9" s="35"/>
      <c r="S9" s="36"/>
      <c r="T9" s="34"/>
      <c r="U9" s="37"/>
      <c r="V9" s="38">
        <f t="shared" si="0"/>
        <v>60</v>
      </c>
      <c r="W9" s="39">
        <f t="shared" si="1"/>
        <v>4</v>
      </c>
      <c r="X9" s="77"/>
    </row>
    <row r="10" spans="1:24" x14ac:dyDescent="0.15">
      <c r="A10" s="28" t="s">
        <v>21</v>
      </c>
      <c r="B10" s="18" t="s">
        <v>16</v>
      </c>
      <c r="C10" s="19" t="s">
        <v>79</v>
      </c>
      <c r="D10" s="58">
        <v>60</v>
      </c>
      <c r="E10" s="34" t="s">
        <v>74</v>
      </c>
      <c r="F10" s="59">
        <v>4</v>
      </c>
      <c r="G10" s="34">
        <v>60</v>
      </c>
      <c r="H10" s="34" t="s">
        <v>75</v>
      </c>
      <c r="I10" s="60">
        <v>4</v>
      </c>
      <c r="J10" s="54">
        <v>60</v>
      </c>
      <c r="K10" s="34" t="s">
        <v>74</v>
      </c>
      <c r="L10" s="91">
        <v>4</v>
      </c>
      <c r="M10" s="57">
        <v>60</v>
      </c>
      <c r="N10" s="34" t="s">
        <v>75</v>
      </c>
      <c r="O10" s="92">
        <v>4</v>
      </c>
      <c r="P10" s="33"/>
      <c r="Q10" s="57"/>
      <c r="R10" s="35"/>
      <c r="S10" s="36"/>
      <c r="T10" s="57"/>
      <c r="U10" s="37"/>
      <c r="V10" s="38">
        <f t="shared" si="0"/>
        <v>240</v>
      </c>
      <c r="W10" s="39">
        <f t="shared" si="1"/>
        <v>16</v>
      </c>
      <c r="X10" s="77"/>
    </row>
    <row r="11" spans="1:24" x14ac:dyDescent="0.15">
      <c r="A11" s="28" t="s">
        <v>40</v>
      </c>
      <c r="B11" s="18" t="s">
        <v>16</v>
      </c>
      <c r="C11" s="52" t="s">
        <v>20</v>
      </c>
      <c r="D11" s="58">
        <v>30</v>
      </c>
      <c r="E11" s="34" t="s">
        <v>74</v>
      </c>
      <c r="F11" s="59">
        <v>1</v>
      </c>
      <c r="G11" s="34">
        <v>30</v>
      </c>
      <c r="H11" s="34" t="s">
        <v>74</v>
      </c>
      <c r="I11" s="60">
        <v>1</v>
      </c>
      <c r="J11" s="54">
        <v>30</v>
      </c>
      <c r="K11" s="34" t="s">
        <v>74</v>
      </c>
      <c r="L11" s="91">
        <v>1</v>
      </c>
      <c r="M11" s="57">
        <v>30</v>
      </c>
      <c r="N11" s="34" t="s">
        <v>74</v>
      </c>
      <c r="O11" s="92">
        <v>1</v>
      </c>
      <c r="P11" s="33">
        <v>30</v>
      </c>
      <c r="Q11" s="57" t="s">
        <v>74</v>
      </c>
      <c r="R11" s="35">
        <v>1</v>
      </c>
      <c r="S11" s="36">
        <v>30</v>
      </c>
      <c r="T11" s="57" t="s">
        <v>74</v>
      </c>
      <c r="U11" s="37">
        <v>1</v>
      </c>
      <c r="V11" s="38">
        <f t="shared" si="0"/>
        <v>180</v>
      </c>
      <c r="W11" s="39">
        <f>SUM(F11,I11,L11,O11,R11,U11)</f>
        <v>6</v>
      </c>
      <c r="X11" s="77"/>
    </row>
    <row r="12" spans="1:24" s="349" customFormat="1" x14ac:dyDescent="0.15">
      <c r="A12" s="361" t="s">
        <v>96</v>
      </c>
      <c r="B12" s="362" t="s">
        <v>16</v>
      </c>
      <c r="C12" s="352" t="s">
        <v>20</v>
      </c>
      <c r="D12" s="363">
        <v>30</v>
      </c>
      <c r="E12" s="364" t="s">
        <v>74</v>
      </c>
      <c r="F12" s="365">
        <v>1</v>
      </c>
      <c r="G12" s="364">
        <v>30</v>
      </c>
      <c r="H12" s="364" t="s">
        <v>15</v>
      </c>
      <c r="I12" s="366">
        <v>1</v>
      </c>
      <c r="J12" s="353">
        <v>30</v>
      </c>
      <c r="K12" s="364" t="s">
        <v>74</v>
      </c>
      <c r="L12" s="355">
        <v>1</v>
      </c>
      <c r="M12" s="354">
        <v>30</v>
      </c>
      <c r="N12" s="364" t="s">
        <v>74</v>
      </c>
      <c r="O12" s="356">
        <v>1</v>
      </c>
      <c r="P12" s="367">
        <v>30</v>
      </c>
      <c r="Q12" s="354" t="s">
        <v>74</v>
      </c>
      <c r="R12" s="368">
        <v>1</v>
      </c>
      <c r="S12" s="369">
        <v>30</v>
      </c>
      <c r="T12" s="354" t="s">
        <v>74</v>
      </c>
      <c r="U12" s="370">
        <v>1</v>
      </c>
      <c r="V12" s="360">
        <v>180</v>
      </c>
      <c r="W12" s="358">
        <v>6</v>
      </c>
      <c r="X12" s="348"/>
    </row>
    <row r="13" spans="1:24" x14ac:dyDescent="0.15">
      <c r="A13" s="361" t="s">
        <v>43</v>
      </c>
      <c r="B13" s="362" t="s">
        <v>18</v>
      </c>
      <c r="C13" s="352" t="s">
        <v>20</v>
      </c>
      <c r="D13" s="363"/>
      <c r="E13" s="354"/>
      <c r="F13" s="365"/>
      <c r="G13" s="364"/>
      <c r="H13" s="354"/>
      <c r="I13" s="366"/>
      <c r="J13" s="363">
        <v>15</v>
      </c>
      <c r="K13" s="354" t="s">
        <v>74</v>
      </c>
      <c r="L13" s="365">
        <v>1</v>
      </c>
      <c r="M13" s="364">
        <v>15</v>
      </c>
      <c r="N13" s="354" t="s">
        <v>74</v>
      </c>
      <c r="O13" s="366">
        <v>1</v>
      </c>
      <c r="P13" s="363">
        <v>15</v>
      </c>
      <c r="Q13" s="354" t="s">
        <v>74</v>
      </c>
      <c r="R13" s="365">
        <v>1</v>
      </c>
      <c r="S13" s="364">
        <v>15</v>
      </c>
      <c r="T13" s="354" t="s">
        <v>74</v>
      </c>
      <c r="U13" s="366">
        <v>1</v>
      </c>
      <c r="V13" s="360">
        <f t="shared" si="0"/>
        <v>60</v>
      </c>
      <c r="W13" s="358">
        <f t="shared" si="1"/>
        <v>4</v>
      </c>
      <c r="X13" s="77"/>
    </row>
    <row r="14" spans="1:24" x14ac:dyDescent="0.15">
      <c r="A14" s="371" t="s">
        <v>46</v>
      </c>
      <c r="B14" s="362" t="s">
        <v>18</v>
      </c>
      <c r="C14" s="352" t="s">
        <v>20</v>
      </c>
      <c r="D14" s="363">
        <v>15</v>
      </c>
      <c r="E14" s="354" t="s">
        <v>74</v>
      </c>
      <c r="F14" s="365">
        <v>1</v>
      </c>
      <c r="G14" s="364">
        <v>15</v>
      </c>
      <c r="H14" s="354" t="s">
        <v>74</v>
      </c>
      <c r="I14" s="366">
        <v>1</v>
      </c>
      <c r="J14" s="363">
        <v>15</v>
      </c>
      <c r="K14" s="354" t="s">
        <v>74</v>
      </c>
      <c r="L14" s="365">
        <v>1</v>
      </c>
      <c r="M14" s="364">
        <v>15</v>
      </c>
      <c r="N14" s="354" t="s">
        <v>74</v>
      </c>
      <c r="O14" s="366">
        <v>1</v>
      </c>
      <c r="P14" s="363"/>
      <c r="Q14" s="354"/>
      <c r="R14" s="365"/>
      <c r="S14" s="364"/>
      <c r="T14" s="354"/>
      <c r="U14" s="366"/>
      <c r="V14" s="360">
        <f t="shared" si="0"/>
        <v>60</v>
      </c>
      <c r="W14" s="358">
        <f t="shared" si="1"/>
        <v>4</v>
      </c>
      <c r="X14" s="77"/>
    </row>
    <row r="15" spans="1:24" x14ac:dyDescent="0.15">
      <c r="A15" s="372" t="s">
        <v>48</v>
      </c>
      <c r="B15" s="362" t="s">
        <v>16</v>
      </c>
      <c r="C15" s="373" t="s">
        <v>79</v>
      </c>
      <c r="D15" s="363"/>
      <c r="E15" s="364"/>
      <c r="F15" s="365"/>
      <c r="G15" s="364"/>
      <c r="H15" s="364"/>
      <c r="I15" s="366"/>
      <c r="J15" s="353">
        <v>30</v>
      </c>
      <c r="K15" s="354" t="s">
        <v>74</v>
      </c>
      <c r="L15" s="355">
        <v>1</v>
      </c>
      <c r="M15" s="354">
        <v>30</v>
      </c>
      <c r="N15" s="354" t="s">
        <v>71</v>
      </c>
      <c r="O15" s="356">
        <v>2</v>
      </c>
      <c r="P15" s="367"/>
      <c r="Q15" s="354"/>
      <c r="R15" s="368"/>
      <c r="S15" s="369"/>
      <c r="T15" s="354"/>
      <c r="U15" s="370"/>
      <c r="V15" s="360">
        <f t="shared" si="0"/>
        <v>60</v>
      </c>
      <c r="W15" s="358">
        <f t="shared" si="1"/>
        <v>3</v>
      </c>
      <c r="X15" s="77"/>
    </row>
    <row r="16" spans="1:24" s="349" customFormat="1" x14ac:dyDescent="0.15">
      <c r="A16" s="372" t="s">
        <v>95</v>
      </c>
      <c r="B16" s="362" t="s">
        <v>16</v>
      </c>
      <c r="C16" s="373" t="s">
        <v>78</v>
      </c>
      <c r="D16" s="363">
        <v>15</v>
      </c>
      <c r="E16" s="364" t="s">
        <v>74</v>
      </c>
      <c r="F16" s="365">
        <v>1</v>
      </c>
      <c r="G16" s="364">
        <v>15</v>
      </c>
      <c r="H16" s="364" t="s">
        <v>15</v>
      </c>
      <c r="I16" s="366">
        <v>1</v>
      </c>
      <c r="J16" s="353"/>
      <c r="K16" s="354"/>
      <c r="L16" s="355"/>
      <c r="M16" s="354"/>
      <c r="N16" s="354"/>
      <c r="O16" s="356"/>
      <c r="P16" s="367"/>
      <c r="Q16" s="354"/>
      <c r="R16" s="368"/>
      <c r="S16" s="369"/>
      <c r="T16" s="354"/>
      <c r="U16" s="370"/>
      <c r="V16" s="360">
        <v>30</v>
      </c>
      <c r="W16" s="358">
        <v>2</v>
      </c>
      <c r="X16" s="348"/>
    </row>
    <row r="17" spans="1:24" x14ac:dyDescent="0.15">
      <c r="A17" s="372" t="s">
        <v>59</v>
      </c>
      <c r="B17" s="362" t="s">
        <v>16</v>
      </c>
      <c r="C17" s="373" t="s">
        <v>79</v>
      </c>
      <c r="D17" s="363">
        <v>30</v>
      </c>
      <c r="E17" s="364" t="s">
        <v>74</v>
      </c>
      <c r="F17" s="365">
        <v>1</v>
      </c>
      <c r="G17" s="364">
        <v>30</v>
      </c>
      <c r="H17" s="364" t="s">
        <v>75</v>
      </c>
      <c r="I17" s="366">
        <v>2</v>
      </c>
      <c r="J17" s="353">
        <v>30</v>
      </c>
      <c r="K17" s="354" t="s">
        <v>74</v>
      </c>
      <c r="L17" s="355">
        <v>1</v>
      </c>
      <c r="M17" s="354">
        <v>30</v>
      </c>
      <c r="N17" s="354" t="s">
        <v>71</v>
      </c>
      <c r="O17" s="356">
        <v>2</v>
      </c>
      <c r="P17" s="367"/>
      <c r="Q17" s="354"/>
      <c r="R17" s="368"/>
      <c r="S17" s="369"/>
      <c r="T17" s="354"/>
      <c r="U17" s="370"/>
      <c r="V17" s="360">
        <f t="shared" si="0"/>
        <v>120</v>
      </c>
      <c r="W17" s="358">
        <f t="shared" si="1"/>
        <v>6</v>
      </c>
      <c r="X17" s="77"/>
    </row>
    <row r="18" spans="1:24" x14ac:dyDescent="0.15">
      <c r="A18" s="149" t="s">
        <v>60</v>
      </c>
      <c r="B18" s="18" t="s">
        <v>16</v>
      </c>
      <c r="C18" s="19" t="s">
        <v>79</v>
      </c>
      <c r="D18" s="58"/>
      <c r="E18" s="34"/>
      <c r="F18" s="59"/>
      <c r="G18" s="34"/>
      <c r="H18" s="34"/>
      <c r="I18" s="60"/>
      <c r="J18" s="54"/>
      <c r="K18" s="57"/>
      <c r="L18" s="91"/>
      <c r="M18" s="57"/>
      <c r="N18" s="57"/>
      <c r="O18" s="92"/>
      <c r="P18" s="33">
        <v>30</v>
      </c>
      <c r="Q18" s="57" t="s">
        <v>74</v>
      </c>
      <c r="R18" s="35">
        <v>1</v>
      </c>
      <c r="S18" s="36">
        <v>30</v>
      </c>
      <c r="T18" s="57" t="s">
        <v>71</v>
      </c>
      <c r="U18" s="37">
        <v>2</v>
      </c>
      <c r="V18" s="38">
        <f t="shared" si="0"/>
        <v>60</v>
      </c>
      <c r="W18" s="39">
        <f t="shared" si="1"/>
        <v>3</v>
      </c>
      <c r="X18" s="77"/>
    </row>
    <row r="19" spans="1:24" x14ac:dyDescent="0.15">
      <c r="A19" s="149" t="s">
        <v>49</v>
      </c>
      <c r="B19" s="18" t="s">
        <v>16</v>
      </c>
      <c r="C19" s="48" t="s">
        <v>78</v>
      </c>
      <c r="D19" s="58">
        <v>15</v>
      </c>
      <c r="E19" s="34" t="s">
        <v>74</v>
      </c>
      <c r="F19" s="59">
        <v>1</v>
      </c>
      <c r="G19" s="34">
        <v>15</v>
      </c>
      <c r="H19" s="34" t="s">
        <v>74</v>
      </c>
      <c r="I19" s="60">
        <v>1</v>
      </c>
      <c r="J19" s="54">
        <v>15</v>
      </c>
      <c r="K19" s="57" t="s">
        <v>74</v>
      </c>
      <c r="L19" s="91">
        <v>1</v>
      </c>
      <c r="M19" s="57">
        <v>15</v>
      </c>
      <c r="N19" s="57" t="s">
        <v>74</v>
      </c>
      <c r="O19" s="92">
        <v>1</v>
      </c>
      <c r="P19" s="33"/>
      <c r="Q19" s="57"/>
      <c r="R19" s="35"/>
      <c r="S19" s="36"/>
      <c r="T19" s="57"/>
      <c r="U19" s="37"/>
      <c r="V19" s="38">
        <f t="shared" si="0"/>
        <v>60</v>
      </c>
      <c r="W19" s="39">
        <f t="shared" si="1"/>
        <v>4</v>
      </c>
      <c r="X19" s="77"/>
    </row>
    <row r="20" spans="1:24" x14ac:dyDescent="0.15">
      <c r="A20" s="28" t="s">
        <v>38</v>
      </c>
      <c r="B20" s="40" t="s">
        <v>16</v>
      </c>
      <c r="C20" s="48" t="s">
        <v>78</v>
      </c>
      <c r="D20" s="58">
        <v>30</v>
      </c>
      <c r="E20" s="34" t="s">
        <v>74</v>
      </c>
      <c r="F20" s="59">
        <v>1</v>
      </c>
      <c r="G20" s="34">
        <v>30</v>
      </c>
      <c r="H20" s="34" t="s">
        <v>71</v>
      </c>
      <c r="I20" s="60">
        <v>2</v>
      </c>
      <c r="J20" s="54"/>
      <c r="K20" s="57"/>
      <c r="L20" s="91"/>
      <c r="M20" s="57"/>
      <c r="N20" s="57"/>
      <c r="O20" s="92"/>
      <c r="P20" s="33"/>
      <c r="Q20" s="57"/>
      <c r="R20" s="35"/>
      <c r="S20" s="36"/>
      <c r="T20" s="57"/>
      <c r="U20" s="37"/>
      <c r="V20" s="38">
        <f t="shared" si="0"/>
        <v>60</v>
      </c>
      <c r="W20" s="39">
        <f t="shared" si="1"/>
        <v>3</v>
      </c>
      <c r="X20" s="77"/>
    </row>
    <row r="21" spans="1:24" x14ac:dyDescent="0.15">
      <c r="A21" s="28" t="s">
        <v>23</v>
      </c>
      <c r="B21" s="40" t="s">
        <v>16</v>
      </c>
      <c r="C21" s="48" t="s">
        <v>78</v>
      </c>
      <c r="D21" s="58">
        <v>30</v>
      </c>
      <c r="E21" s="57" t="s">
        <v>75</v>
      </c>
      <c r="F21" s="59">
        <v>1</v>
      </c>
      <c r="G21" s="34">
        <v>30</v>
      </c>
      <c r="H21" s="57" t="s">
        <v>71</v>
      </c>
      <c r="I21" s="60">
        <v>2</v>
      </c>
      <c r="J21" s="54"/>
      <c r="K21" s="57"/>
      <c r="L21" s="91"/>
      <c r="M21" s="57"/>
      <c r="N21" s="57"/>
      <c r="O21" s="92"/>
      <c r="P21" s="33"/>
      <c r="Q21" s="36"/>
      <c r="R21" s="35"/>
      <c r="S21" s="36"/>
      <c r="T21" s="36"/>
      <c r="U21" s="37"/>
      <c r="V21" s="38">
        <f t="shared" si="0"/>
        <v>60</v>
      </c>
      <c r="W21" s="39">
        <f t="shared" si="1"/>
        <v>3</v>
      </c>
      <c r="X21" s="77"/>
    </row>
    <row r="22" spans="1:24" ht="15" customHeight="1" x14ac:dyDescent="0.15">
      <c r="A22" s="28" t="s">
        <v>24</v>
      </c>
      <c r="B22" s="40" t="s">
        <v>16</v>
      </c>
      <c r="C22" s="19" t="s">
        <v>79</v>
      </c>
      <c r="D22" s="58">
        <v>30</v>
      </c>
      <c r="E22" s="57" t="s">
        <v>74</v>
      </c>
      <c r="F22" s="59">
        <v>1</v>
      </c>
      <c r="G22" s="34">
        <v>30</v>
      </c>
      <c r="H22" s="57" t="s">
        <v>71</v>
      </c>
      <c r="I22" s="60">
        <v>2</v>
      </c>
      <c r="J22" s="54"/>
      <c r="K22" s="57"/>
      <c r="L22" s="91"/>
      <c r="M22" s="57"/>
      <c r="N22" s="57"/>
      <c r="O22" s="92"/>
      <c r="P22" s="33"/>
      <c r="Q22" s="36"/>
      <c r="R22" s="35"/>
      <c r="S22" s="36"/>
      <c r="T22" s="36"/>
      <c r="U22" s="37"/>
      <c r="V22" s="38">
        <f t="shared" si="0"/>
        <v>60</v>
      </c>
      <c r="W22" s="39">
        <f t="shared" si="1"/>
        <v>3</v>
      </c>
      <c r="X22" s="77"/>
    </row>
    <row r="23" spans="1:24" x14ac:dyDescent="0.15">
      <c r="A23" s="28" t="s">
        <v>25</v>
      </c>
      <c r="B23" s="40" t="s">
        <v>16</v>
      </c>
      <c r="C23" s="19" t="s">
        <v>79</v>
      </c>
      <c r="D23" s="58"/>
      <c r="E23" s="43"/>
      <c r="F23" s="59"/>
      <c r="G23" s="34"/>
      <c r="H23" s="34"/>
      <c r="I23" s="60"/>
      <c r="J23" s="54"/>
      <c r="K23" s="57"/>
      <c r="L23" s="91"/>
      <c r="M23" s="57"/>
      <c r="N23" s="57"/>
      <c r="O23" s="92"/>
      <c r="P23" s="33">
        <v>15</v>
      </c>
      <c r="Q23" s="36" t="s">
        <v>74</v>
      </c>
      <c r="R23" s="35">
        <v>1</v>
      </c>
      <c r="S23" s="36"/>
      <c r="T23" s="36"/>
      <c r="U23" s="37"/>
      <c r="V23" s="38">
        <f t="shared" si="0"/>
        <v>15</v>
      </c>
      <c r="W23" s="39">
        <f t="shared" si="1"/>
        <v>1</v>
      </c>
      <c r="X23" s="77"/>
    </row>
    <row r="24" spans="1:24" x14ac:dyDescent="0.15">
      <c r="A24" s="28" t="s">
        <v>26</v>
      </c>
      <c r="B24" s="40" t="s">
        <v>16</v>
      </c>
      <c r="C24" s="19" t="s">
        <v>79</v>
      </c>
      <c r="D24" s="98"/>
      <c r="E24" s="99"/>
      <c r="F24" s="140"/>
      <c r="G24" s="126">
        <v>15</v>
      </c>
      <c r="H24" s="57" t="s">
        <v>71</v>
      </c>
      <c r="I24" s="60">
        <v>1</v>
      </c>
      <c r="J24" s="54"/>
      <c r="K24" s="57"/>
      <c r="L24" s="91"/>
      <c r="M24" s="57"/>
      <c r="N24" s="57"/>
      <c r="O24" s="92"/>
      <c r="P24" s="33"/>
      <c r="Q24" s="36"/>
      <c r="R24" s="35"/>
      <c r="S24" s="36"/>
      <c r="T24" s="36"/>
      <c r="U24" s="37"/>
      <c r="V24" s="38">
        <f t="shared" si="0"/>
        <v>15</v>
      </c>
      <c r="W24" s="39">
        <f t="shared" si="1"/>
        <v>1</v>
      </c>
      <c r="X24" s="77"/>
    </row>
    <row r="25" spans="1:24" x14ac:dyDescent="0.15">
      <c r="A25" s="28" t="s">
        <v>27</v>
      </c>
      <c r="B25" s="40" t="s">
        <v>16</v>
      </c>
      <c r="C25" s="19" t="s">
        <v>79</v>
      </c>
      <c r="D25" s="58">
        <v>2</v>
      </c>
      <c r="E25" s="79" t="s">
        <v>74</v>
      </c>
      <c r="F25" s="59">
        <v>0</v>
      </c>
      <c r="G25" s="34"/>
      <c r="H25" s="34"/>
      <c r="I25" s="60"/>
      <c r="J25" s="54"/>
      <c r="K25" s="57"/>
      <c r="L25" s="91"/>
      <c r="M25" s="57"/>
      <c r="N25" s="57"/>
      <c r="O25" s="92"/>
      <c r="P25" s="33"/>
      <c r="Q25" s="36"/>
      <c r="R25" s="35"/>
      <c r="S25" s="36"/>
      <c r="T25" s="36"/>
      <c r="U25" s="37"/>
      <c r="V25" s="38">
        <f t="shared" si="0"/>
        <v>2</v>
      </c>
      <c r="W25" s="39">
        <f t="shared" si="1"/>
        <v>0</v>
      </c>
      <c r="X25" s="77"/>
    </row>
    <row r="26" spans="1:24" x14ac:dyDescent="0.15">
      <c r="A26" s="28" t="s">
        <v>28</v>
      </c>
      <c r="B26" s="40" t="s">
        <v>16</v>
      </c>
      <c r="C26" s="19" t="s">
        <v>79</v>
      </c>
      <c r="D26" s="58">
        <v>4</v>
      </c>
      <c r="E26" s="57" t="s">
        <v>74</v>
      </c>
      <c r="F26" s="59">
        <v>0</v>
      </c>
      <c r="G26" s="34"/>
      <c r="H26" s="34"/>
      <c r="I26" s="60"/>
      <c r="J26" s="54"/>
      <c r="K26" s="57"/>
      <c r="L26" s="91"/>
      <c r="M26" s="57"/>
      <c r="N26" s="57"/>
      <c r="O26" s="92"/>
      <c r="P26" s="33"/>
      <c r="Q26" s="36"/>
      <c r="R26" s="35"/>
      <c r="S26" s="36"/>
      <c r="T26" s="36"/>
      <c r="U26" s="37"/>
      <c r="V26" s="38">
        <f t="shared" si="0"/>
        <v>4</v>
      </c>
      <c r="W26" s="39">
        <f t="shared" si="1"/>
        <v>0</v>
      </c>
      <c r="X26" s="77"/>
    </row>
    <row r="27" spans="1:24" x14ac:dyDescent="0.15">
      <c r="A27" s="61" t="s">
        <v>51</v>
      </c>
      <c r="B27" s="18" t="s">
        <v>18</v>
      </c>
      <c r="C27" s="48" t="s">
        <v>78</v>
      </c>
      <c r="D27" s="58">
        <v>30</v>
      </c>
      <c r="E27" s="70" t="s">
        <v>75</v>
      </c>
      <c r="F27" s="59">
        <v>2</v>
      </c>
      <c r="G27" s="34">
        <v>30</v>
      </c>
      <c r="H27" s="57" t="s">
        <v>75</v>
      </c>
      <c r="I27" s="60">
        <v>2</v>
      </c>
      <c r="J27" s="54">
        <v>30</v>
      </c>
      <c r="K27" s="57" t="s">
        <v>75</v>
      </c>
      <c r="L27" s="91">
        <v>2</v>
      </c>
      <c r="M27" s="57">
        <v>30</v>
      </c>
      <c r="N27" s="57" t="s">
        <v>71</v>
      </c>
      <c r="O27" s="92">
        <v>3</v>
      </c>
      <c r="P27" s="33"/>
      <c r="Q27" s="36"/>
      <c r="R27" s="35"/>
      <c r="S27" s="36"/>
      <c r="T27" s="36"/>
      <c r="U27" s="37"/>
      <c r="V27" s="38">
        <f t="shared" si="0"/>
        <v>120</v>
      </c>
      <c r="W27" s="39">
        <f t="shared" si="1"/>
        <v>9</v>
      </c>
      <c r="X27" s="77"/>
    </row>
    <row r="28" spans="1:24" x14ac:dyDescent="0.15">
      <c r="A28" s="61" t="s">
        <v>30</v>
      </c>
      <c r="B28" s="18" t="s">
        <v>18</v>
      </c>
      <c r="C28" s="48" t="s">
        <v>78</v>
      </c>
      <c r="D28" s="177">
        <v>30</v>
      </c>
      <c r="E28" s="176" t="s">
        <v>74</v>
      </c>
      <c r="F28" s="178">
        <v>0</v>
      </c>
      <c r="G28" s="181">
        <v>30</v>
      </c>
      <c r="H28" s="181" t="s">
        <v>74</v>
      </c>
      <c r="I28" s="189">
        <v>0</v>
      </c>
      <c r="J28" s="93"/>
      <c r="K28" s="39"/>
      <c r="L28" s="39"/>
      <c r="M28" s="39"/>
      <c r="N28" s="39"/>
      <c r="O28" s="94"/>
      <c r="P28" s="33"/>
      <c r="Q28" s="36"/>
      <c r="R28" s="35"/>
      <c r="S28" s="36"/>
      <c r="T28" s="36"/>
      <c r="U28" s="37"/>
      <c r="V28" s="38">
        <f t="shared" si="0"/>
        <v>60</v>
      </c>
      <c r="W28" s="39">
        <f t="shared" si="1"/>
        <v>0</v>
      </c>
      <c r="X28" s="77"/>
    </row>
    <row r="29" spans="1:24" ht="14.25" thickBot="1" x14ac:dyDescent="0.2">
      <c r="A29" s="108" t="s">
        <v>39</v>
      </c>
      <c r="B29" s="109" t="s">
        <v>16</v>
      </c>
      <c r="C29" s="66" t="s">
        <v>79</v>
      </c>
      <c r="D29" s="69"/>
      <c r="E29" s="11"/>
      <c r="F29" s="71"/>
      <c r="G29" s="70"/>
      <c r="H29" s="70"/>
      <c r="I29" s="72"/>
      <c r="J29" s="152"/>
      <c r="K29" s="76"/>
      <c r="L29" s="76"/>
      <c r="M29" s="76">
        <v>15</v>
      </c>
      <c r="N29" s="76" t="s">
        <v>71</v>
      </c>
      <c r="O29" s="153">
        <v>1</v>
      </c>
      <c r="P29" s="73"/>
      <c r="Q29" s="42"/>
      <c r="R29" s="41"/>
      <c r="S29" s="42"/>
      <c r="T29" s="42"/>
      <c r="U29" s="74"/>
      <c r="V29" s="75">
        <f t="shared" si="0"/>
        <v>15</v>
      </c>
      <c r="W29" s="39">
        <f t="shared" si="1"/>
        <v>1</v>
      </c>
      <c r="X29" s="77"/>
    </row>
    <row r="30" spans="1:24" ht="14.25" thickBot="1" x14ac:dyDescent="0.2">
      <c r="A30" s="472" t="s">
        <v>85</v>
      </c>
      <c r="B30" s="479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80"/>
      <c r="W30" s="104">
        <v>12</v>
      </c>
      <c r="X30" s="77"/>
    </row>
    <row r="31" spans="1:24" s="224" customFormat="1" ht="9.75" x14ac:dyDescent="0.1">
      <c r="A31" s="241"/>
      <c r="B31" s="242"/>
      <c r="C31" s="251" t="s">
        <v>32</v>
      </c>
      <c r="D31" s="244">
        <f>SUM(D5:D29)</f>
        <v>411</v>
      </c>
      <c r="E31" s="244"/>
      <c r="F31" s="245">
        <f>SUM(F3:F29)</f>
        <v>26</v>
      </c>
      <c r="G31" s="244">
        <f>SUM(G5:G29)</f>
        <v>420</v>
      </c>
      <c r="H31" s="244"/>
      <c r="I31" s="245">
        <f>SUM(I3:I29)</f>
        <v>31</v>
      </c>
      <c r="J31" s="246">
        <f>SUM(J5:J29)</f>
        <v>345</v>
      </c>
      <c r="K31" s="246"/>
      <c r="L31" s="247">
        <f>SUM(L3:L30)</f>
        <v>28</v>
      </c>
      <c r="M31" s="246">
        <f>SUM(M5:M30)</f>
        <v>360</v>
      </c>
      <c r="N31" s="246"/>
      <c r="O31" s="248">
        <f>SUM(O3:O30)</f>
        <v>32</v>
      </c>
      <c r="P31" s="249">
        <f>SUM(P5:P30)</f>
        <v>225</v>
      </c>
      <c r="Q31" s="249"/>
      <c r="R31" s="250">
        <f>SUM(R3:R30)</f>
        <v>21</v>
      </c>
      <c r="S31" s="249">
        <f>SUM(S5:S30)</f>
        <v>210</v>
      </c>
      <c r="T31" s="249"/>
      <c r="U31" s="250">
        <f>SUM(U3:U30)</f>
        <v>28</v>
      </c>
      <c r="V31" s="251">
        <f>SUM(V5:V29)</f>
        <v>1971</v>
      </c>
      <c r="W31" s="304">
        <f>SUM(W3:W29)</f>
        <v>166</v>
      </c>
      <c r="X31" s="283"/>
    </row>
    <row r="32" spans="1:24" s="224" customFormat="1" ht="9.75" x14ac:dyDescent="0.1">
      <c r="A32" s="242"/>
      <c r="B32" s="242"/>
      <c r="C32" s="305" t="s">
        <v>33</v>
      </c>
      <c r="D32" s="478">
        <f>SUM(D31,G31)-(D14+D13+G13+G14)</f>
        <v>801</v>
      </c>
      <c r="E32" s="478"/>
      <c r="F32" s="478"/>
      <c r="G32" s="478">
        <f>SUM(F31,I31)</f>
        <v>57</v>
      </c>
      <c r="H32" s="478"/>
      <c r="I32" s="478"/>
      <c r="J32" s="475">
        <f>SUM(J31,M31)-(J14+J13+M13+M14)</f>
        <v>645</v>
      </c>
      <c r="K32" s="476"/>
      <c r="L32" s="477"/>
      <c r="M32" s="475">
        <f>SUM(L31,O31)</f>
        <v>60</v>
      </c>
      <c r="N32" s="476"/>
      <c r="O32" s="477"/>
      <c r="P32" s="475">
        <f>SUM(P31,S31)-(P13+S13+P14+S14)</f>
        <v>405</v>
      </c>
      <c r="Q32" s="476"/>
      <c r="R32" s="477"/>
      <c r="S32" s="475">
        <f>SUM(R31,U31)</f>
        <v>49</v>
      </c>
      <c r="T32" s="476"/>
      <c r="U32" s="477"/>
      <c r="V32" s="271"/>
      <c r="W32" s="272">
        <f>W31+W30</f>
        <v>178</v>
      </c>
      <c r="X32" s="283"/>
    </row>
    <row r="33" spans="1:24" s="224" customFormat="1" ht="9.75" x14ac:dyDescent="0.1">
      <c r="A33" s="242"/>
      <c r="B33" s="242"/>
      <c r="C33" s="242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4">
        <f>SUM(W27,W28,W7,W30,W13,W14,W6)</f>
        <v>49</v>
      </c>
      <c r="W33" s="274" t="s">
        <v>7</v>
      </c>
      <c r="X33" s="283"/>
    </row>
    <row r="34" spans="1:24" hidden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137">
        <f>(V33*100)/W32</f>
        <v>27.528089887640448</v>
      </c>
      <c r="W34" s="55"/>
      <c r="X34" s="77"/>
    </row>
    <row r="35" spans="1:24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</sheetData>
  <sheetProtection selectLockedCells="1" selectUnlockedCells="1"/>
  <mergeCells count="22">
    <mergeCell ref="P32:R32"/>
    <mergeCell ref="C2:C4"/>
    <mergeCell ref="S32:U32"/>
    <mergeCell ref="D32:F32"/>
    <mergeCell ref="G32:I32"/>
    <mergeCell ref="J32:L32"/>
    <mergeCell ref="M32:O32"/>
    <mergeCell ref="M3:O3"/>
    <mergeCell ref="J3:L3"/>
    <mergeCell ref="D2:I2"/>
    <mergeCell ref="S3:U3"/>
    <mergeCell ref="A30:V30"/>
    <mergeCell ref="A1:W1"/>
    <mergeCell ref="P2:U2"/>
    <mergeCell ref="V2:V4"/>
    <mergeCell ref="W2:W4"/>
    <mergeCell ref="D3:F3"/>
    <mergeCell ref="G3:I3"/>
    <mergeCell ref="J2:O2"/>
    <mergeCell ref="P3:R3"/>
    <mergeCell ref="B2:B4"/>
    <mergeCell ref="A2:A4"/>
  </mergeCells>
  <pageMargins left="0.23622047244094491" right="0.23622047244094491" top="0.39370078740157483" bottom="0.39370078740157483" header="0" footer="0"/>
  <pageSetup paperSize="9" scale="89" firstPageNumber="0" fitToHeight="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X36"/>
  <sheetViews>
    <sheetView topLeftCell="A4" zoomScaleNormal="100" workbookViewId="0">
      <selection activeCell="A23" sqref="A23:F23"/>
    </sheetView>
  </sheetViews>
  <sheetFormatPr defaultColWidth="11.43359375" defaultRowHeight="13.5" x14ac:dyDescent="0.15"/>
  <cols>
    <col min="1" max="1" width="30.937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bestFit="1" customWidth="1"/>
    <col min="7" max="7" width="5.51171875" style="2" bestFit="1" customWidth="1"/>
    <col min="8" max="8" width="4.03515625" style="2" bestFit="1" customWidth="1"/>
    <col min="9" max="9" width="5.24609375" style="2" bestFit="1" customWidth="1"/>
    <col min="10" max="10" width="5.51171875" style="2" bestFit="1" customWidth="1"/>
    <col min="11" max="11" width="4.03515625" style="2" bestFit="1" customWidth="1"/>
    <col min="12" max="12" width="5.24609375" style="2" bestFit="1" customWidth="1"/>
    <col min="13" max="13" width="5.51171875" style="2" bestFit="1" customWidth="1"/>
    <col min="14" max="14" width="4.03515625" style="2" bestFit="1" customWidth="1"/>
    <col min="15" max="15" width="5.24609375" style="2" bestFit="1" customWidth="1"/>
    <col min="16" max="16" width="6.1875" style="2" bestFit="1" customWidth="1"/>
    <col min="17" max="17" width="6.3203125" style="2" bestFit="1" customWidth="1"/>
    <col min="18" max="16384" width="11.43359375" style="2"/>
  </cols>
  <sheetData>
    <row r="1" spans="1:24" s="224" customFormat="1" ht="10.5" thickBot="1" x14ac:dyDescent="0.15">
      <c r="A1" s="446" t="s">
        <v>89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6"/>
      <c r="Q1" s="446"/>
      <c r="R1" s="283"/>
      <c r="S1" s="283"/>
      <c r="T1" s="283"/>
      <c r="U1" s="283"/>
      <c r="V1" s="283"/>
      <c r="W1" s="283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48" t="s">
        <v>6</v>
      </c>
      <c r="Q2" s="453" t="s">
        <v>7</v>
      </c>
      <c r="R2" s="283"/>
      <c r="S2" s="283"/>
      <c r="T2" s="283"/>
      <c r="U2" s="283"/>
      <c r="V2" s="283"/>
      <c r="W2" s="310"/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48"/>
      <c r="Q3" s="453"/>
      <c r="R3" s="283"/>
      <c r="S3" s="283"/>
      <c r="T3" s="283"/>
      <c r="U3" s="283"/>
      <c r="V3" s="283"/>
      <c r="W3" s="311"/>
      <c r="X3" s="283"/>
    </row>
    <row r="4" spans="1:24" s="224" customFormat="1" ht="10.5" thickBot="1" x14ac:dyDescent="0.15">
      <c r="A4" s="460"/>
      <c r="B4" s="438"/>
      <c r="C4" s="439"/>
      <c r="D4" s="256" t="s">
        <v>14</v>
      </c>
      <c r="E4" s="257" t="s">
        <v>15</v>
      </c>
      <c r="F4" s="258" t="s">
        <v>7</v>
      </c>
      <c r="G4" s="257" t="s">
        <v>14</v>
      </c>
      <c r="H4" s="257" t="s">
        <v>15</v>
      </c>
      <c r="I4" s="259" t="s">
        <v>7</v>
      </c>
      <c r="J4" s="260" t="s">
        <v>14</v>
      </c>
      <c r="K4" s="257" t="s">
        <v>15</v>
      </c>
      <c r="L4" s="261" t="s">
        <v>7</v>
      </c>
      <c r="M4" s="262" t="s">
        <v>14</v>
      </c>
      <c r="N4" s="257" t="s">
        <v>15</v>
      </c>
      <c r="O4" s="263" t="s">
        <v>7</v>
      </c>
      <c r="P4" s="448"/>
      <c r="Q4" s="453"/>
      <c r="R4" s="283"/>
      <c r="S4" s="283"/>
      <c r="T4" s="283"/>
      <c r="U4" s="283"/>
      <c r="V4" s="283"/>
      <c r="W4" s="312"/>
      <c r="X4" s="283"/>
    </row>
    <row r="5" spans="1:24" ht="15" customHeight="1" x14ac:dyDescent="0.15">
      <c r="A5" s="86" t="s">
        <v>63</v>
      </c>
      <c r="B5" s="90" t="s">
        <v>16</v>
      </c>
      <c r="C5" s="48" t="s">
        <v>41</v>
      </c>
      <c r="D5" s="6">
        <v>30</v>
      </c>
      <c r="E5" s="14" t="s">
        <v>73</v>
      </c>
      <c r="F5" s="81">
        <v>9</v>
      </c>
      <c r="G5" s="14">
        <v>30</v>
      </c>
      <c r="H5" s="14" t="s">
        <v>73</v>
      </c>
      <c r="I5" s="7">
        <v>9</v>
      </c>
      <c r="J5" s="8">
        <v>30</v>
      </c>
      <c r="K5" s="24" t="s">
        <v>73</v>
      </c>
      <c r="L5" s="80">
        <v>11</v>
      </c>
      <c r="M5" s="79">
        <v>30</v>
      </c>
      <c r="N5" s="24" t="s">
        <v>74</v>
      </c>
      <c r="O5" s="12">
        <v>18</v>
      </c>
      <c r="P5" s="38">
        <f t="shared" ref="P5:P24" si="0">SUM(D5,G5,J5,M5)</f>
        <v>120</v>
      </c>
      <c r="Q5" s="39">
        <f t="shared" ref="Q5:Q24" si="1">SUM(F5,I5,L5,O5)</f>
        <v>47</v>
      </c>
      <c r="R5" s="77"/>
      <c r="S5" s="77"/>
      <c r="T5" s="77"/>
      <c r="U5" s="77"/>
      <c r="V5" s="77"/>
      <c r="W5" s="77"/>
      <c r="X5" s="77"/>
    </row>
    <row r="6" spans="1:24" x14ac:dyDescent="0.15">
      <c r="A6" s="86" t="s">
        <v>34</v>
      </c>
      <c r="B6" s="87" t="s">
        <v>18</v>
      </c>
      <c r="C6" s="52" t="s">
        <v>78</v>
      </c>
      <c r="D6" s="58"/>
      <c r="E6" s="34"/>
      <c r="F6" s="59"/>
      <c r="G6" s="34"/>
      <c r="H6" s="34"/>
      <c r="I6" s="60"/>
      <c r="J6" s="54">
        <v>15</v>
      </c>
      <c r="K6" s="34" t="s">
        <v>74</v>
      </c>
      <c r="L6" s="91">
        <v>3</v>
      </c>
      <c r="M6" s="57"/>
      <c r="N6" s="34"/>
      <c r="O6" s="92"/>
      <c r="P6" s="38">
        <f t="shared" si="0"/>
        <v>15</v>
      </c>
      <c r="Q6" s="39">
        <f t="shared" si="1"/>
        <v>3</v>
      </c>
      <c r="R6" s="77"/>
      <c r="S6" s="77"/>
      <c r="T6" s="77"/>
      <c r="U6" s="77"/>
      <c r="V6" s="77"/>
      <c r="W6" s="77"/>
      <c r="X6" s="77"/>
    </row>
    <row r="7" spans="1:24" x14ac:dyDescent="0.15">
      <c r="A7" s="86" t="s">
        <v>35</v>
      </c>
      <c r="B7" s="87" t="s">
        <v>18</v>
      </c>
      <c r="C7" s="52" t="s">
        <v>70</v>
      </c>
      <c r="D7" s="58"/>
      <c r="E7" s="34"/>
      <c r="F7" s="59"/>
      <c r="G7" s="34"/>
      <c r="H7" s="34"/>
      <c r="I7" s="60"/>
      <c r="J7" s="54"/>
      <c r="K7" s="34"/>
      <c r="L7" s="91"/>
      <c r="M7" s="57">
        <v>4</v>
      </c>
      <c r="N7" s="34" t="s">
        <v>74</v>
      </c>
      <c r="O7" s="92">
        <v>4</v>
      </c>
      <c r="P7" s="38">
        <f t="shared" si="0"/>
        <v>4</v>
      </c>
      <c r="Q7" s="39">
        <f t="shared" si="1"/>
        <v>4</v>
      </c>
      <c r="R7" s="77"/>
      <c r="S7" s="77"/>
      <c r="T7" s="77"/>
      <c r="U7" s="77"/>
      <c r="V7" s="77"/>
      <c r="W7" s="77"/>
      <c r="X7" s="77"/>
    </row>
    <row r="8" spans="1:24" x14ac:dyDescent="0.15">
      <c r="A8" s="86" t="s">
        <v>31</v>
      </c>
      <c r="B8" s="87" t="s">
        <v>16</v>
      </c>
      <c r="C8" s="144" t="s">
        <v>79</v>
      </c>
      <c r="D8" s="54">
        <v>15</v>
      </c>
      <c r="E8" s="34" t="s">
        <v>71</v>
      </c>
      <c r="F8" s="91">
        <v>1</v>
      </c>
      <c r="G8" s="57">
        <v>15</v>
      </c>
      <c r="H8" s="34" t="s">
        <v>71</v>
      </c>
      <c r="I8" s="92">
        <v>1</v>
      </c>
      <c r="J8" s="93">
        <v>15</v>
      </c>
      <c r="K8" s="39" t="s">
        <v>71</v>
      </c>
      <c r="L8" s="39">
        <v>1</v>
      </c>
      <c r="M8" s="39">
        <v>15</v>
      </c>
      <c r="N8" s="39" t="s">
        <v>71</v>
      </c>
      <c r="O8" s="94">
        <v>1</v>
      </c>
      <c r="P8" s="38">
        <f t="shared" si="0"/>
        <v>60</v>
      </c>
      <c r="Q8" s="39">
        <f t="shared" si="1"/>
        <v>4</v>
      </c>
      <c r="R8" s="77"/>
      <c r="S8" s="77"/>
      <c r="T8" s="77"/>
      <c r="U8" s="77"/>
      <c r="V8" s="77"/>
      <c r="W8" s="77"/>
      <c r="X8" s="77"/>
    </row>
    <row r="9" spans="1:24" x14ac:dyDescent="0.15">
      <c r="A9" s="86" t="s">
        <v>45</v>
      </c>
      <c r="B9" s="87" t="s">
        <v>16</v>
      </c>
      <c r="C9" s="144" t="s">
        <v>79</v>
      </c>
      <c r="D9" s="54"/>
      <c r="E9" s="57"/>
      <c r="F9" s="91"/>
      <c r="G9" s="57">
        <v>60</v>
      </c>
      <c r="H9" s="57" t="s">
        <v>75</v>
      </c>
      <c r="I9" s="92">
        <v>4</v>
      </c>
      <c r="J9" s="93">
        <v>60</v>
      </c>
      <c r="K9" s="39" t="s">
        <v>74</v>
      </c>
      <c r="L9" s="39">
        <v>4</v>
      </c>
      <c r="M9" s="39">
        <v>60</v>
      </c>
      <c r="N9" s="39" t="s">
        <v>75</v>
      </c>
      <c r="O9" s="94">
        <v>4</v>
      </c>
      <c r="P9" s="38">
        <f t="shared" si="0"/>
        <v>180</v>
      </c>
      <c r="Q9" s="39">
        <f t="shared" si="1"/>
        <v>12</v>
      </c>
      <c r="R9" s="77"/>
      <c r="S9" s="77"/>
      <c r="T9" s="77"/>
      <c r="U9" s="77"/>
      <c r="V9" s="77"/>
      <c r="W9" s="77"/>
      <c r="X9" s="77"/>
    </row>
    <row r="10" spans="1:24" x14ac:dyDescent="0.15">
      <c r="A10" s="350" t="s">
        <v>40</v>
      </c>
      <c r="B10" s="351" t="s">
        <v>16</v>
      </c>
      <c r="C10" s="352" t="s">
        <v>20</v>
      </c>
      <c r="D10" s="353">
        <v>30</v>
      </c>
      <c r="E10" s="354" t="s">
        <v>74</v>
      </c>
      <c r="F10" s="355">
        <v>1</v>
      </c>
      <c r="G10" s="354">
        <v>30</v>
      </c>
      <c r="H10" s="354" t="s">
        <v>74</v>
      </c>
      <c r="I10" s="356">
        <v>1</v>
      </c>
      <c r="J10" s="357">
        <v>30</v>
      </c>
      <c r="K10" s="358" t="s">
        <v>74</v>
      </c>
      <c r="L10" s="358">
        <v>1</v>
      </c>
      <c r="M10" s="358">
        <v>15</v>
      </c>
      <c r="N10" s="358" t="s">
        <v>74</v>
      </c>
      <c r="O10" s="359">
        <v>1</v>
      </c>
      <c r="P10" s="360">
        <f>SUM(D10,G10,J10,M10)</f>
        <v>105</v>
      </c>
      <c r="Q10" s="358">
        <f>SUM(F10,I10,L10,O10)</f>
        <v>4</v>
      </c>
      <c r="R10" s="77"/>
      <c r="S10" s="77"/>
      <c r="T10" s="77"/>
      <c r="U10" s="77"/>
      <c r="V10" s="77"/>
      <c r="W10" s="77"/>
      <c r="X10" s="77"/>
    </row>
    <row r="11" spans="1:24" s="349" customFormat="1" x14ac:dyDescent="0.15">
      <c r="A11" s="350" t="s">
        <v>96</v>
      </c>
      <c r="B11" s="351" t="s">
        <v>16</v>
      </c>
      <c r="C11" s="352" t="s">
        <v>20</v>
      </c>
      <c r="D11" s="353">
        <v>30</v>
      </c>
      <c r="E11" s="354" t="s">
        <v>15</v>
      </c>
      <c r="F11" s="355">
        <v>1</v>
      </c>
      <c r="G11" s="354">
        <v>30</v>
      </c>
      <c r="H11" s="354" t="s">
        <v>15</v>
      </c>
      <c r="I11" s="356">
        <v>1</v>
      </c>
      <c r="J11" s="357">
        <v>30</v>
      </c>
      <c r="K11" s="358" t="s">
        <v>74</v>
      </c>
      <c r="L11" s="358">
        <v>1</v>
      </c>
      <c r="M11" s="358">
        <v>30</v>
      </c>
      <c r="N11" s="358" t="s">
        <v>74</v>
      </c>
      <c r="O11" s="359">
        <v>1</v>
      </c>
      <c r="P11" s="360">
        <v>120</v>
      </c>
      <c r="Q11" s="358">
        <v>4</v>
      </c>
      <c r="R11" s="348"/>
      <c r="S11" s="348"/>
      <c r="T11" s="348"/>
      <c r="U11" s="348"/>
      <c r="V11" s="348"/>
      <c r="W11" s="348"/>
      <c r="X11" s="348"/>
    </row>
    <row r="12" spans="1:24" x14ac:dyDescent="0.15">
      <c r="A12" s="86" t="s">
        <v>22</v>
      </c>
      <c r="B12" s="87" t="s">
        <v>18</v>
      </c>
      <c r="C12" s="52" t="s">
        <v>20</v>
      </c>
      <c r="D12" s="58">
        <v>30</v>
      </c>
      <c r="E12" s="57" t="s">
        <v>74</v>
      </c>
      <c r="F12" s="59">
        <v>3</v>
      </c>
      <c r="G12" s="34">
        <v>30</v>
      </c>
      <c r="H12" s="57" t="s">
        <v>74</v>
      </c>
      <c r="I12" s="60">
        <v>3</v>
      </c>
      <c r="J12" s="54">
        <v>30</v>
      </c>
      <c r="K12" s="57" t="s">
        <v>74</v>
      </c>
      <c r="L12" s="91">
        <v>3</v>
      </c>
      <c r="M12" s="57">
        <v>30</v>
      </c>
      <c r="N12" s="57" t="s">
        <v>74</v>
      </c>
      <c r="O12" s="92">
        <v>3</v>
      </c>
      <c r="P12" s="38">
        <f t="shared" si="0"/>
        <v>120</v>
      </c>
      <c r="Q12" s="39">
        <f t="shared" si="1"/>
        <v>12</v>
      </c>
      <c r="R12" s="77"/>
      <c r="S12" s="77"/>
      <c r="T12" s="77"/>
      <c r="U12" s="77"/>
      <c r="V12" s="77"/>
      <c r="W12" s="77"/>
      <c r="X12" s="77"/>
    </row>
    <row r="13" spans="1:24" x14ac:dyDescent="0.15">
      <c r="A13" s="129" t="s">
        <v>46</v>
      </c>
      <c r="B13" s="87" t="s">
        <v>18</v>
      </c>
      <c r="C13" s="52" t="s">
        <v>20</v>
      </c>
      <c r="D13" s="58">
        <v>15</v>
      </c>
      <c r="E13" s="57" t="s">
        <v>74</v>
      </c>
      <c r="F13" s="59">
        <v>1</v>
      </c>
      <c r="G13" s="34">
        <v>15</v>
      </c>
      <c r="H13" s="57" t="s">
        <v>74</v>
      </c>
      <c r="I13" s="60">
        <v>1</v>
      </c>
      <c r="J13" s="54">
        <v>15</v>
      </c>
      <c r="K13" s="57" t="s">
        <v>74</v>
      </c>
      <c r="L13" s="91">
        <v>1</v>
      </c>
      <c r="M13" s="57">
        <v>15</v>
      </c>
      <c r="N13" s="57" t="s">
        <v>74</v>
      </c>
      <c r="O13" s="92">
        <v>1</v>
      </c>
      <c r="P13" s="38">
        <f t="shared" si="0"/>
        <v>60</v>
      </c>
      <c r="Q13" s="39">
        <f t="shared" si="1"/>
        <v>4</v>
      </c>
      <c r="R13" s="77"/>
      <c r="S13" s="77"/>
      <c r="T13" s="77"/>
      <c r="U13" s="77"/>
      <c r="V13" s="77"/>
      <c r="W13" s="77"/>
      <c r="X13" s="77"/>
    </row>
    <row r="14" spans="1:24" x14ac:dyDescent="0.15">
      <c r="A14" s="129" t="s">
        <v>56</v>
      </c>
      <c r="B14" s="90" t="s">
        <v>16</v>
      </c>
      <c r="C14" s="144" t="s">
        <v>79</v>
      </c>
      <c r="D14" s="54">
        <v>30</v>
      </c>
      <c r="E14" s="57" t="s">
        <v>74</v>
      </c>
      <c r="F14" s="91">
        <v>1</v>
      </c>
      <c r="G14" s="57">
        <v>30</v>
      </c>
      <c r="H14" s="57" t="s">
        <v>75</v>
      </c>
      <c r="I14" s="92">
        <v>1</v>
      </c>
      <c r="J14" s="54"/>
      <c r="K14" s="57"/>
      <c r="L14" s="91"/>
      <c r="M14" s="57"/>
      <c r="N14" s="57"/>
      <c r="O14" s="92"/>
      <c r="P14" s="38">
        <f t="shared" si="0"/>
        <v>60</v>
      </c>
      <c r="Q14" s="39">
        <f t="shared" si="1"/>
        <v>2</v>
      </c>
      <c r="R14" s="77"/>
      <c r="S14" s="77"/>
      <c r="T14" s="77"/>
      <c r="U14" s="77"/>
      <c r="V14" s="77"/>
      <c r="W14" s="77"/>
      <c r="X14" s="77"/>
    </row>
    <row r="15" spans="1:24" x14ac:dyDescent="0.15">
      <c r="A15" s="129" t="s">
        <v>57</v>
      </c>
      <c r="B15" s="90" t="s">
        <v>16</v>
      </c>
      <c r="C15" s="144" t="s">
        <v>79</v>
      </c>
      <c r="D15" s="58"/>
      <c r="E15" s="43"/>
      <c r="F15" s="96"/>
      <c r="G15" s="43">
        <v>30</v>
      </c>
      <c r="H15" s="43" t="s">
        <v>75</v>
      </c>
      <c r="I15" s="60">
        <v>1</v>
      </c>
      <c r="J15" s="54"/>
      <c r="K15" s="57"/>
      <c r="L15" s="91"/>
      <c r="M15" s="57"/>
      <c r="N15" s="57"/>
      <c r="O15" s="92"/>
      <c r="P15" s="38">
        <f t="shared" si="0"/>
        <v>30</v>
      </c>
      <c r="Q15" s="39">
        <f t="shared" si="1"/>
        <v>1</v>
      </c>
      <c r="R15" s="77"/>
      <c r="S15" s="77"/>
      <c r="T15" s="77"/>
      <c r="U15" s="77"/>
      <c r="V15" s="77"/>
      <c r="W15" s="77"/>
      <c r="X15" s="77"/>
    </row>
    <row r="16" spans="1:24" ht="15" customHeight="1" x14ac:dyDescent="0.15">
      <c r="A16" s="86" t="s">
        <v>82</v>
      </c>
      <c r="B16" s="90" t="s">
        <v>16</v>
      </c>
      <c r="C16" s="19" t="s">
        <v>79</v>
      </c>
      <c r="D16" s="31"/>
      <c r="E16" s="22"/>
      <c r="F16" s="4"/>
      <c r="G16" s="22">
        <v>30</v>
      </c>
      <c r="H16" s="22" t="s">
        <v>75</v>
      </c>
      <c r="I16" s="32">
        <v>2</v>
      </c>
      <c r="J16" s="54"/>
      <c r="K16" s="57"/>
      <c r="L16" s="91"/>
      <c r="M16" s="57"/>
      <c r="N16" s="57"/>
      <c r="O16" s="92"/>
      <c r="P16" s="38">
        <f t="shared" si="0"/>
        <v>30</v>
      </c>
      <c r="Q16" s="39">
        <f t="shared" si="1"/>
        <v>2</v>
      </c>
      <c r="R16" s="77"/>
      <c r="S16" s="77"/>
      <c r="T16" s="77"/>
      <c r="U16" s="77"/>
      <c r="V16" s="77"/>
      <c r="W16" s="77"/>
      <c r="X16" s="77"/>
    </row>
    <row r="17" spans="1:24" x14ac:dyDescent="0.15">
      <c r="A17" s="86" t="s">
        <v>83</v>
      </c>
      <c r="B17" s="90" t="s">
        <v>16</v>
      </c>
      <c r="C17" s="19" t="s">
        <v>79</v>
      </c>
      <c r="D17" s="29">
        <v>30</v>
      </c>
      <c r="E17" s="22" t="s">
        <v>75</v>
      </c>
      <c r="F17" s="21">
        <v>2</v>
      </c>
      <c r="G17" s="20"/>
      <c r="H17" s="22"/>
      <c r="I17" s="30"/>
      <c r="J17" s="54"/>
      <c r="K17" s="57"/>
      <c r="L17" s="91"/>
      <c r="M17" s="57"/>
      <c r="N17" s="57"/>
      <c r="O17" s="92"/>
      <c r="P17" s="38">
        <f t="shared" si="0"/>
        <v>30</v>
      </c>
      <c r="Q17" s="39">
        <f t="shared" si="1"/>
        <v>2</v>
      </c>
      <c r="R17" s="77"/>
      <c r="S17" s="77"/>
      <c r="T17" s="77"/>
      <c r="U17" s="77"/>
      <c r="V17" s="77"/>
      <c r="W17" s="77"/>
      <c r="X17" s="77"/>
    </row>
    <row r="18" spans="1:24" x14ac:dyDescent="0.15">
      <c r="A18" s="102" t="s">
        <v>65</v>
      </c>
      <c r="B18" s="87" t="s">
        <v>16</v>
      </c>
      <c r="C18" s="144" t="s">
        <v>79</v>
      </c>
      <c r="D18" s="29">
        <v>30</v>
      </c>
      <c r="E18" s="20" t="s">
        <v>71</v>
      </c>
      <c r="F18" s="21">
        <v>2</v>
      </c>
      <c r="G18" s="99"/>
      <c r="H18" s="99"/>
      <c r="I18" s="107"/>
      <c r="J18" s="54"/>
      <c r="K18" s="57"/>
      <c r="L18" s="71"/>
      <c r="M18" s="70"/>
      <c r="N18" s="57"/>
      <c r="O18" s="92"/>
      <c r="P18" s="38">
        <f t="shared" si="0"/>
        <v>30</v>
      </c>
      <c r="Q18" s="39">
        <f t="shared" si="1"/>
        <v>2</v>
      </c>
      <c r="R18" s="77"/>
      <c r="S18" s="77"/>
      <c r="T18" s="77"/>
      <c r="U18" s="77"/>
      <c r="V18" s="77"/>
      <c r="W18" s="77"/>
      <c r="X18" s="77"/>
    </row>
    <row r="19" spans="1:24" x14ac:dyDescent="0.15">
      <c r="A19" s="102" t="s">
        <v>84</v>
      </c>
      <c r="B19" s="87" t="s">
        <v>16</v>
      </c>
      <c r="C19" s="19" t="s">
        <v>79</v>
      </c>
      <c r="D19" s="139"/>
      <c r="E19" s="99"/>
      <c r="F19" s="99"/>
      <c r="G19" s="20">
        <v>30</v>
      </c>
      <c r="H19" s="20" t="s">
        <v>71</v>
      </c>
      <c r="I19" s="30">
        <v>2</v>
      </c>
      <c r="J19" s="54"/>
      <c r="K19" s="50"/>
      <c r="L19" s="4"/>
      <c r="M19" s="22"/>
      <c r="N19" s="105"/>
      <c r="O19" s="92"/>
      <c r="P19" s="38">
        <f t="shared" si="0"/>
        <v>30</v>
      </c>
      <c r="Q19" s="39">
        <f t="shared" si="1"/>
        <v>2</v>
      </c>
      <c r="R19" s="77"/>
      <c r="S19" s="77"/>
      <c r="T19" s="77"/>
      <c r="U19" s="77"/>
      <c r="V19" s="77"/>
      <c r="W19" s="77"/>
      <c r="X19" s="77"/>
    </row>
    <row r="20" spans="1:24" x14ac:dyDescent="0.15">
      <c r="A20" s="86" t="s">
        <v>72</v>
      </c>
      <c r="B20" s="90" t="s">
        <v>16</v>
      </c>
      <c r="C20" s="144" t="s">
        <v>79</v>
      </c>
      <c r="D20" s="29"/>
      <c r="E20" s="22"/>
      <c r="F20" s="21"/>
      <c r="G20" s="20"/>
      <c r="H20" s="22"/>
      <c r="I20" s="30"/>
      <c r="J20" s="20">
        <v>30</v>
      </c>
      <c r="K20" s="145" t="s">
        <v>71</v>
      </c>
      <c r="L20" s="21">
        <v>2</v>
      </c>
      <c r="M20" s="22"/>
      <c r="N20" s="105"/>
      <c r="O20" s="92"/>
      <c r="P20" s="38">
        <f t="shared" si="0"/>
        <v>30</v>
      </c>
      <c r="Q20" s="39">
        <f t="shared" si="1"/>
        <v>2</v>
      </c>
      <c r="R20" s="77"/>
      <c r="S20" s="77"/>
      <c r="T20" s="77"/>
      <c r="U20" s="77"/>
      <c r="V20" s="77"/>
      <c r="W20" s="77"/>
      <c r="X20" s="77"/>
    </row>
    <row r="21" spans="1:24" x14ac:dyDescent="0.15">
      <c r="A21" s="86" t="s">
        <v>36</v>
      </c>
      <c r="B21" s="90" t="s">
        <v>16</v>
      </c>
      <c r="C21" s="144" t="s">
        <v>79</v>
      </c>
      <c r="D21" s="29">
        <v>30</v>
      </c>
      <c r="E21" s="20" t="s">
        <v>74</v>
      </c>
      <c r="F21" s="21">
        <v>1</v>
      </c>
      <c r="G21" s="20">
        <v>30</v>
      </c>
      <c r="H21" s="20" t="s">
        <v>71</v>
      </c>
      <c r="I21" s="30">
        <v>2</v>
      </c>
      <c r="J21" s="54"/>
      <c r="K21" s="50"/>
      <c r="L21" s="4"/>
      <c r="M21" s="22"/>
      <c r="N21" s="105"/>
      <c r="O21" s="92"/>
      <c r="P21" s="38">
        <f t="shared" si="0"/>
        <v>60</v>
      </c>
      <c r="Q21" s="39">
        <f t="shared" si="1"/>
        <v>3</v>
      </c>
      <c r="R21" s="77"/>
      <c r="S21" s="77"/>
      <c r="T21" s="77"/>
      <c r="U21" s="77"/>
      <c r="V21" s="77"/>
      <c r="W21" s="77"/>
      <c r="X21" s="77"/>
    </row>
    <row r="22" spans="1:24" x14ac:dyDescent="0.15">
      <c r="A22" s="399" t="s">
        <v>28</v>
      </c>
      <c r="B22" s="400" t="s">
        <v>16</v>
      </c>
      <c r="C22" s="391" t="s">
        <v>79</v>
      </c>
      <c r="D22" s="392">
        <v>4</v>
      </c>
      <c r="E22" s="393" t="s">
        <v>74</v>
      </c>
      <c r="F22" s="394">
        <v>0</v>
      </c>
      <c r="G22" s="393"/>
      <c r="H22" s="393"/>
      <c r="I22" s="395"/>
      <c r="J22" s="69"/>
      <c r="K22" s="138"/>
      <c r="L22" s="396"/>
      <c r="M22" s="397"/>
      <c r="N22" s="398"/>
      <c r="O22" s="72"/>
      <c r="P22" s="75"/>
      <c r="Q22" s="76"/>
      <c r="R22" s="77"/>
      <c r="S22" s="77"/>
      <c r="T22" s="77"/>
      <c r="U22" s="77"/>
      <c r="V22" s="77"/>
      <c r="W22" s="77"/>
      <c r="X22" s="77"/>
    </row>
    <row r="23" spans="1:24" x14ac:dyDescent="0.15">
      <c r="A23" s="399" t="s">
        <v>28</v>
      </c>
      <c r="B23" s="400" t="s">
        <v>16</v>
      </c>
      <c r="C23" s="391" t="s">
        <v>79</v>
      </c>
      <c r="D23" s="392">
        <v>4</v>
      </c>
      <c r="E23" s="393" t="s">
        <v>74</v>
      </c>
      <c r="F23" s="394">
        <v>0</v>
      </c>
      <c r="G23" s="393"/>
      <c r="H23" s="393"/>
      <c r="I23" s="395"/>
      <c r="J23" s="69"/>
      <c r="K23" s="138"/>
      <c r="L23" s="396"/>
      <c r="M23" s="397"/>
      <c r="N23" s="398"/>
      <c r="O23" s="72"/>
      <c r="P23" s="75"/>
      <c r="Q23" s="76"/>
      <c r="R23" s="77"/>
      <c r="S23" s="77"/>
      <c r="T23" s="77"/>
      <c r="U23" s="77"/>
      <c r="V23" s="77"/>
      <c r="W23" s="77"/>
      <c r="X23" s="77"/>
    </row>
    <row r="24" spans="1:24" ht="14.25" thickBot="1" x14ac:dyDescent="0.2">
      <c r="A24" s="171" t="s">
        <v>37</v>
      </c>
      <c r="B24" s="109" t="s">
        <v>18</v>
      </c>
      <c r="C24" s="110" t="s">
        <v>78</v>
      </c>
      <c r="D24" s="95">
        <v>30</v>
      </c>
      <c r="E24" s="11" t="s">
        <v>75</v>
      </c>
      <c r="F24" s="67">
        <v>2</v>
      </c>
      <c r="G24" s="9">
        <v>30</v>
      </c>
      <c r="H24" s="11" t="s">
        <v>71</v>
      </c>
      <c r="I24" s="68">
        <v>3</v>
      </c>
      <c r="J24" s="69"/>
      <c r="K24" s="70"/>
      <c r="L24" s="10"/>
      <c r="M24" s="11"/>
      <c r="N24" s="70"/>
      <c r="O24" s="72"/>
      <c r="P24" s="75">
        <f t="shared" si="0"/>
        <v>60</v>
      </c>
      <c r="Q24" s="76">
        <f t="shared" si="1"/>
        <v>5</v>
      </c>
      <c r="R24" s="77"/>
      <c r="S24" s="77"/>
      <c r="T24" s="77"/>
      <c r="U24" s="77"/>
      <c r="V24" s="77"/>
      <c r="W24" s="77"/>
      <c r="X24" s="77"/>
    </row>
    <row r="25" spans="1:24" ht="14.25" thickBot="1" x14ac:dyDescent="0.2">
      <c r="A25" s="443" t="s">
        <v>85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5"/>
      <c r="Q25" s="112">
        <v>5</v>
      </c>
      <c r="R25" s="77"/>
      <c r="S25" s="77"/>
      <c r="T25" s="77"/>
      <c r="U25" s="77"/>
      <c r="V25" s="77"/>
      <c r="W25" s="77"/>
      <c r="X25" s="77"/>
    </row>
    <row r="26" spans="1:24" s="224" customFormat="1" ht="9.75" x14ac:dyDescent="0.1">
      <c r="A26" s="241"/>
      <c r="B26" s="268"/>
      <c r="C26" s="243" t="s">
        <v>32</v>
      </c>
      <c r="D26" s="275">
        <f>SUM(D4:D24)</f>
        <v>308</v>
      </c>
      <c r="E26" s="275"/>
      <c r="F26" s="276">
        <f>SUM(F4:F24)</f>
        <v>24</v>
      </c>
      <c r="G26" s="275">
        <f>SUM(G4:G24)</f>
        <v>390</v>
      </c>
      <c r="H26" s="275"/>
      <c r="I26" s="276">
        <f>SUM(I4:I24)</f>
        <v>31</v>
      </c>
      <c r="J26" s="277">
        <f>SUM(J4:J25)</f>
        <v>255</v>
      </c>
      <c r="K26" s="277"/>
      <c r="L26" s="279">
        <f>SUM(L4:L25)</f>
        <v>27</v>
      </c>
      <c r="M26" s="277">
        <f>SUM(M4:M24)</f>
        <v>199</v>
      </c>
      <c r="N26" s="277"/>
      <c r="O26" s="279">
        <f>SUM(O4:O24)</f>
        <v>33</v>
      </c>
      <c r="P26" s="300">
        <f>SUM(P4:P24)</f>
        <v>1144</v>
      </c>
      <c r="Q26" s="282">
        <f>SUM(Q4:Q24)</f>
        <v>115</v>
      </c>
      <c r="R26" s="283"/>
      <c r="S26" s="283"/>
      <c r="T26" s="283"/>
      <c r="U26" s="283"/>
      <c r="V26" s="283"/>
      <c r="W26" s="283"/>
      <c r="X26" s="283"/>
    </row>
    <row r="27" spans="1:24" s="224" customFormat="1" ht="9.75" x14ac:dyDescent="0.1">
      <c r="A27" s="242"/>
      <c r="B27" s="242"/>
      <c r="C27" s="252" t="s">
        <v>33</v>
      </c>
      <c r="D27" s="437">
        <f>SUM(D26,G26)-(D12+D13+G12+G13)</f>
        <v>608</v>
      </c>
      <c r="E27" s="437"/>
      <c r="F27" s="437"/>
      <c r="G27" s="437">
        <f>SUM(F26,I26)</f>
        <v>55</v>
      </c>
      <c r="H27" s="437"/>
      <c r="I27" s="437"/>
      <c r="J27" s="437">
        <f>SUM(J26,M26)-(J12+J13+M12+M13)</f>
        <v>364</v>
      </c>
      <c r="K27" s="437"/>
      <c r="L27" s="437"/>
      <c r="M27" s="437">
        <f>SUM(L26,O26)</f>
        <v>60</v>
      </c>
      <c r="N27" s="437"/>
      <c r="O27" s="437"/>
      <c r="P27" s="284"/>
      <c r="Q27" s="285">
        <f>Q26+Q25</f>
        <v>120</v>
      </c>
      <c r="R27" s="283"/>
      <c r="S27" s="283"/>
      <c r="T27" s="283"/>
      <c r="U27" s="283"/>
      <c r="V27" s="283"/>
      <c r="W27" s="283"/>
      <c r="X27" s="283"/>
    </row>
    <row r="28" spans="1:24" s="224" customFormat="1" ht="9.75" x14ac:dyDescent="0.1">
      <c r="A28" s="242"/>
      <c r="B28" s="242"/>
      <c r="C28" s="242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306">
        <f>SUM(Q25,Q24,Q13,Q12,Q7,Q6)</f>
        <v>33</v>
      </c>
      <c r="Q28" s="255" t="s">
        <v>7</v>
      </c>
      <c r="R28" s="283"/>
      <c r="S28" s="283"/>
      <c r="T28" s="283"/>
      <c r="U28" s="283"/>
      <c r="V28" s="283"/>
      <c r="W28" s="283"/>
      <c r="X28" s="283"/>
    </row>
    <row r="29" spans="1:24" hidden="1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>
        <f>(P28*100)/Q27</f>
        <v>27.5</v>
      </c>
      <c r="Q29" s="77"/>
      <c r="R29" s="77"/>
      <c r="S29" s="77"/>
      <c r="T29" s="77"/>
      <c r="U29" s="77"/>
      <c r="V29" s="77"/>
      <c r="W29" s="77"/>
      <c r="X29" s="77"/>
    </row>
    <row r="30" spans="1:24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pans="1:24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pans="1:24" x14ac:dyDescent="0.1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</sheetData>
  <sheetProtection selectLockedCells="1" selectUnlockedCells="1"/>
  <mergeCells count="17">
    <mergeCell ref="D27:F27"/>
    <mergeCell ref="G27:I27"/>
    <mergeCell ref="J27:L27"/>
    <mergeCell ref="M27:O27"/>
    <mergeCell ref="D3:F3"/>
    <mergeCell ref="G3:I3"/>
    <mergeCell ref="J3:L3"/>
    <mergeCell ref="M3:O3"/>
    <mergeCell ref="A25:P25"/>
    <mergeCell ref="A2:A4"/>
    <mergeCell ref="B2:B4"/>
    <mergeCell ref="A1:Q1"/>
    <mergeCell ref="C2:C4"/>
    <mergeCell ref="D2:I2"/>
    <mergeCell ref="P2:P4"/>
    <mergeCell ref="J2:O2"/>
    <mergeCell ref="Q2:Q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499984740745262"/>
    <pageSetUpPr fitToPage="1"/>
  </sheetPr>
  <dimension ref="A1:X33"/>
  <sheetViews>
    <sheetView zoomScaleNormal="100" workbookViewId="0">
      <selection activeCell="D23" sqref="D23"/>
    </sheetView>
  </sheetViews>
  <sheetFormatPr defaultColWidth="8.875" defaultRowHeight="13.5" x14ac:dyDescent="0.15"/>
  <cols>
    <col min="1" max="1" width="34.03125" style="1" bestFit="1" customWidth="1"/>
    <col min="2" max="2" width="13.5859375" style="1" bestFit="1" customWidth="1"/>
    <col min="3" max="3" width="8.47265625" style="1" bestFit="1" customWidth="1"/>
    <col min="4" max="4" width="5.51171875" style="1" bestFit="1" customWidth="1"/>
    <col min="5" max="5" width="4.03515625" style="1" bestFit="1" customWidth="1"/>
    <col min="6" max="6" width="5.24609375" style="1" customWidth="1"/>
    <col min="7" max="7" width="5.51171875" style="1" bestFit="1" customWidth="1"/>
    <col min="8" max="8" width="4.03515625" style="1" bestFit="1" customWidth="1"/>
    <col min="9" max="9" width="5.24609375" style="1" customWidth="1"/>
    <col min="10" max="10" width="5.51171875" style="1" bestFit="1" customWidth="1"/>
    <col min="11" max="11" width="4.03515625" style="1" bestFit="1" customWidth="1"/>
    <col min="12" max="12" width="5.24609375" style="1" customWidth="1"/>
    <col min="13" max="13" width="5.51171875" style="1" bestFit="1" customWidth="1"/>
    <col min="14" max="14" width="4.03515625" style="1" bestFit="1" customWidth="1"/>
    <col min="15" max="15" width="5.24609375" style="1" customWidth="1"/>
    <col min="16" max="16" width="5.51171875" style="1" bestFit="1" customWidth="1"/>
    <col min="17" max="17" width="4.03515625" style="1" bestFit="1" customWidth="1"/>
    <col min="18" max="18" width="5.24609375" style="1" customWidth="1"/>
    <col min="19" max="19" width="5.51171875" style="1" bestFit="1" customWidth="1"/>
    <col min="20" max="20" width="4.03515625" style="1" bestFit="1" customWidth="1"/>
    <col min="21" max="21" width="5.24609375" style="1" customWidth="1"/>
    <col min="22" max="22" width="6.1875" style="1" bestFit="1" customWidth="1"/>
    <col min="23" max="23" width="6.3203125" style="1" bestFit="1" customWidth="1"/>
    <col min="24" max="24" width="3.8984375" style="1" customWidth="1"/>
    <col min="25" max="16384" width="8.875" style="1"/>
  </cols>
  <sheetData>
    <row r="1" spans="1:24" s="308" customFormat="1" ht="11.25" thickBot="1" x14ac:dyDescent="0.15">
      <c r="A1" s="446" t="s">
        <v>90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6"/>
      <c r="W1" s="447"/>
      <c r="X1" s="307"/>
    </row>
    <row r="2" spans="1:24" s="308" customFormat="1" ht="10.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68" t="s">
        <v>5</v>
      </c>
      <c r="Q2" s="469"/>
      <c r="R2" s="469"/>
      <c r="S2" s="469"/>
      <c r="T2" s="469"/>
      <c r="U2" s="470"/>
      <c r="V2" s="464" t="s">
        <v>6</v>
      </c>
      <c r="W2" s="461" t="s">
        <v>7</v>
      </c>
      <c r="X2" s="307"/>
    </row>
    <row r="3" spans="1:24" s="308" customFormat="1" ht="10.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65" t="s">
        <v>12</v>
      </c>
      <c r="Q3" s="466"/>
      <c r="R3" s="466"/>
      <c r="S3" s="466" t="s">
        <v>13</v>
      </c>
      <c r="T3" s="466"/>
      <c r="U3" s="467"/>
      <c r="V3" s="464"/>
      <c r="W3" s="462"/>
      <c r="X3" s="307"/>
    </row>
    <row r="4" spans="1:24" s="308" customFormat="1" ht="11.25" thickBot="1" x14ac:dyDescent="0.15">
      <c r="A4" s="460"/>
      <c r="B4" s="438"/>
      <c r="C4" s="439"/>
      <c r="D4" s="287" t="s">
        <v>14</v>
      </c>
      <c r="E4" s="288" t="s">
        <v>15</v>
      </c>
      <c r="F4" s="289" t="s">
        <v>7</v>
      </c>
      <c r="G4" s="288" t="s">
        <v>14</v>
      </c>
      <c r="H4" s="288" t="s">
        <v>15</v>
      </c>
      <c r="I4" s="290" t="s">
        <v>7</v>
      </c>
      <c r="J4" s="291" t="s">
        <v>14</v>
      </c>
      <c r="K4" s="288" t="s">
        <v>15</v>
      </c>
      <c r="L4" s="292" t="s">
        <v>7</v>
      </c>
      <c r="M4" s="293" t="s">
        <v>14</v>
      </c>
      <c r="N4" s="288" t="s">
        <v>15</v>
      </c>
      <c r="O4" s="294" t="s">
        <v>7</v>
      </c>
      <c r="P4" s="295" t="s">
        <v>14</v>
      </c>
      <c r="Q4" s="288" t="s">
        <v>15</v>
      </c>
      <c r="R4" s="296" t="s">
        <v>7</v>
      </c>
      <c r="S4" s="297" t="s">
        <v>14</v>
      </c>
      <c r="T4" s="288" t="s">
        <v>15</v>
      </c>
      <c r="U4" s="298" t="s">
        <v>7</v>
      </c>
      <c r="V4" s="464"/>
      <c r="W4" s="463"/>
      <c r="X4" s="307"/>
    </row>
    <row r="5" spans="1:24" x14ac:dyDescent="0.15">
      <c r="A5" s="28" t="s">
        <v>68</v>
      </c>
      <c r="B5" s="40" t="s">
        <v>16</v>
      </c>
      <c r="C5" s="48" t="s">
        <v>77</v>
      </c>
      <c r="D5" s="6">
        <v>30</v>
      </c>
      <c r="E5" s="14" t="s">
        <v>73</v>
      </c>
      <c r="F5" s="81">
        <v>10</v>
      </c>
      <c r="G5" s="14">
        <v>30</v>
      </c>
      <c r="H5" s="14" t="s">
        <v>73</v>
      </c>
      <c r="I5" s="7">
        <v>10</v>
      </c>
      <c r="J5" s="82">
        <v>30</v>
      </c>
      <c r="K5" s="14" t="s">
        <v>73</v>
      </c>
      <c r="L5" s="83">
        <v>10</v>
      </c>
      <c r="M5" s="84">
        <v>30</v>
      </c>
      <c r="N5" s="14" t="s">
        <v>73</v>
      </c>
      <c r="O5" s="85">
        <v>10</v>
      </c>
      <c r="P5" s="13">
        <v>30</v>
      </c>
      <c r="Q5" s="14" t="s">
        <v>73</v>
      </c>
      <c r="R5" s="15">
        <v>10</v>
      </c>
      <c r="S5" s="16">
        <v>30</v>
      </c>
      <c r="T5" s="14" t="s">
        <v>74</v>
      </c>
      <c r="U5" s="17">
        <v>19</v>
      </c>
      <c r="V5" s="38">
        <f t="shared" ref="V5:V26" si="0">SUM(D5,G5,J5,M5,P5,S5)</f>
        <v>180</v>
      </c>
      <c r="W5" s="39">
        <f t="shared" ref="W5:W26" si="1">SUM(F5,I5,L5,O5,R5,U5)</f>
        <v>69</v>
      </c>
      <c r="X5" s="146"/>
    </row>
    <row r="6" spans="1:24" x14ac:dyDescent="0.15">
      <c r="A6" s="5" t="s">
        <v>81</v>
      </c>
      <c r="B6" s="18" t="s">
        <v>18</v>
      </c>
      <c r="C6" s="19" t="s">
        <v>79</v>
      </c>
      <c r="D6" s="88"/>
      <c r="E6" s="9"/>
      <c r="F6" s="67"/>
      <c r="G6" s="9"/>
      <c r="H6" s="24"/>
      <c r="I6" s="89"/>
      <c r="J6" s="8"/>
      <c r="K6" s="24"/>
      <c r="L6" s="80"/>
      <c r="M6" s="79"/>
      <c r="N6" s="24"/>
      <c r="O6" s="12"/>
      <c r="P6" s="23">
        <v>30</v>
      </c>
      <c r="Q6" s="24" t="s">
        <v>74</v>
      </c>
      <c r="R6" s="25">
        <v>2</v>
      </c>
      <c r="S6" s="26">
        <v>30</v>
      </c>
      <c r="T6" s="24" t="s">
        <v>74</v>
      </c>
      <c r="U6" s="27">
        <v>2</v>
      </c>
      <c r="V6" s="38">
        <f t="shared" si="0"/>
        <v>60</v>
      </c>
      <c r="W6" s="39">
        <f t="shared" si="1"/>
        <v>4</v>
      </c>
      <c r="X6" s="146"/>
    </row>
    <row r="7" spans="1:24" x14ac:dyDescent="0.15">
      <c r="A7" s="28" t="s">
        <v>61</v>
      </c>
      <c r="B7" s="40" t="s">
        <v>16</v>
      </c>
      <c r="C7" s="48" t="s">
        <v>70</v>
      </c>
      <c r="D7" s="29">
        <v>15</v>
      </c>
      <c r="E7" s="22" t="s">
        <v>74</v>
      </c>
      <c r="F7" s="21">
        <v>1</v>
      </c>
      <c r="G7" s="20">
        <v>15</v>
      </c>
      <c r="H7" s="105" t="s">
        <v>74</v>
      </c>
      <c r="I7" s="60">
        <v>1</v>
      </c>
      <c r="J7" s="54"/>
      <c r="K7" s="57"/>
      <c r="L7" s="91"/>
      <c r="M7" s="57"/>
      <c r="N7" s="57"/>
      <c r="O7" s="92"/>
      <c r="P7" s="33"/>
      <c r="Q7" s="36"/>
      <c r="R7" s="41"/>
      <c r="S7" s="42"/>
      <c r="T7" s="42"/>
      <c r="U7" s="37"/>
      <c r="V7" s="38">
        <f t="shared" si="0"/>
        <v>30</v>
      </c>
      <c r="W7" s="39">
        <f t="shared" si="1"/>
        <v>2</v>
      </c>
      <c r="X7" s="146"/>
    </row>
    <row r="8" spans="1:24" x14ac:dyDescent="0.15">
      <c r="A8" s="28" t="s">
        <v>67</v>
      </c>
      <c r="B8" s="18" t="s">
        <v>18</v>
      </c>
      <c r="C8" s="19" t="s">
        <v>79</v>
      </c>
      <c r="D8" s="29">
        <v>30</v>
      </c>
      <c r="E8" s="20" t="s">
        <v>73</v>
      </c>
      <c r="F8" s="21">
        <v>4</v>
      </c>
      <c r="G8" s="20">
        <v>30</v>
      </c>
      <c r="H8" s="126" t="s">
        <v>73</v>
      </c>
      <c r="I8" s="60">
        <v>4</v>
      </c>
      <c r="J8" s="54">
        <v>30</v>
      </c>
      <c r="K8" s="34" t="s">
        <v>73</v>
      </c>
      <c r="L8" s="71">
        <v>4</v>
      </c>
      <c r="M8" s="70">
        <v>30</v>
      </c>
      <c r="N8" s="43" t="s">
        <v>73</v>
      </c>
      <c r="O8" s="92">
        <v>4</v>
      </c>
      <c r="P8" s="33">
        <v>30</v>
      </c>
      <c r="Q8" s="44" t="s">
        <v>73</v>
      </c>
      <c r="R8" s="45">
        <v>4</v>
      </c>
      <c r="S8" s="46">
        <v>30</v>
      </c>
      <c r="T8" s="20" t="s">
        <v>73</v>
      </c>
      <c r="U8" s="47">
        <v>4</v>
      </c>
      <c r="V8" s="38">
        <f t="shared" si="0"/>
        <v>180</v>
      </c>
      <c r="W8" s="39">
        <f t="shared" si="1"/>
        <v>24</v>
      </c>
      <c r="X8" s="146"/>
    </row>
    <row r="9" spans="1:24" x14ac:dyDescent="0.15">
      <c r="A9" s="28" t="s">
        <v>45</v>
      </c>
      <c r="B9" s="40" t="s">
        <v>16</v>
      </c>
      <c r="C9" s="19" t="s">
        <v>79</v>
      </c>
      <c r="D9" s="147"/>
      <c r="E9" s="121"/>
      <c r="F9" s="121"/>
      <c r="G9" s="121"/>
      <c r="H9" s="38"/>
      <c r="I9" s="94"/>
      <c r="J9" s="54">
        <v>60</v>
      </c>
      <c r="K9" s="50" t="s">
        <v>74</v>
      </c>
      <c r="L9" s="4">
        <v>3</v>
      </c>
      <c r="M9" s="22">
        <v>60</v>
      </c>
      <c r="N9" s="22" t="s">
        <v>75</v>
      </c>
      <c r="O9" s="32">
        <v>3</v>
      </c>
      <c r="P9" s="33">
        <v>60</v>
      </c>
      <c r="Q9" s="50" t="s">
        <v>74</v>
      </c>
      <c r="R9" s="45">
        <v>3</v>
      </c>
      <c r="S9" s="46">
        <v>60</v>
      </c>
      <c r="T9" s="22" t="s">
        <v>75</v>
      </c>
      <c r="U9" s="47">
        <v>3</v>
      </c>
      <c r="V9" s="38">
        <f t="shared" si="0"/>
        <v>240</v>
      </c>
      <c r="W9" s="39">
        <f t="shared" si="1"/>
        <v>12</v>
      </c>
      <c r="X9" s="146"/>
    </row>
    <row r="10" spans="1:24" x14ac:dyDescent="0.15">
      <c r="A10" s="28" t="s">
        <v>42</v>
      </c>
      <c r="B10" s="40" t="s">
        <v>16</v>
      </c>
      <c r="C10" s="48" t="s">
        <v>78</v>
      </c>
      <c r="D10" s="29">
        <v>15</v>
      </c>
      <c r="E10" s="20" t="s">
        <v>74</v>
      </c>
      <c r="F10" s="21">
        <v>1</v>
      </c>
      <c r="G10" s="20">
        <v>15</v>
      </c>
      <c r="H10" s="126" t="s">
        <v>74</v>
      </c>
      <c r="I10" s="60">
        <v>1</v>
      </c>
      <c r="J10" s="58">
        <v>15</v>
      </c>
      <c r="K10" s="44" t="s">
        <v>74</v>
      </c>
      <c r="L10" s="21">
        <v>1</v>
      </c>
      <c r="M10" s="20">
        <v>15</v>
      </c>
      <c r="N10" s="20" t="s">
        <v>74</v>
      </c>
      <c r="O10" s="30">
        <v>1</v>
      </c>
      <c r="P10" s="58">
        <v>15</v>
      </c>
      <c r="Q10" s="44" t="s">
        <v>74</v>
      </c>
      <c r="R10" s="21">
        <v>1</v>
      </c>
      <c r="S10" s="20">
        <v>15</v>
      </c>
      <c r="T10" s="20" t="s">
        <v>74</v>
      </c>
      <c r="U10" s="30">
        <v>1</v>
      </c>
      <c r="V10" s="38">
        <f t="shared" si="0"/>
        <v>90</v>
      </c>
      <c r="W10" s="39">
        <f t="shared" si="1"/>
        <v>6</v>
      </c>
      <c r="X10" s="146"/>
    </row>
    <row r="11" spans="1:24" x14ac:dyDescent="0.15">
      <c r="A11" s="28" t="s">
        <v>19</v>
      </c>
      <c r="B11" s="40" t="s">
        <v>16</v>
      </c>
      <c r="C11" s="48" t="s">
        <v>70</v>
      </c>
      <c r="D11" s="29"/>
      <c r="E11" s="22"/>
      <c r="F11" s="21"/>
      <c r="G11" s="20"/>
      <c r="H11" s="105"/>
      <c r="I11" s="60"/>
      <c r="J11" s="54">
        <v>15</v>
      </c>
      <c r="K11" s="50" t="s">
        <v>74</v>
      </c>
      <c r="L11" s="4">
        <v>1</v>
      </c>
      <c r="M11" s="22">
        <v>15</v>
      </c>
      <c r="N11" s="22" t="s">
        <v>71</v>
      </c>
      <c r="O11" s="32">
        <v>1</v>
      </c>
      <c r="P11" s="33"/>
      <c r="Q11" s="51"/>
      <c r="R11" s="45"/>
      <c r="S11" s="46"/>
      <c r="T11" s="46"/>
      <c r="U11" s="47"/>
      <c r="V11" s="38">
        <f t="shared" si="0"/>
        <v>30</v>
      </c>
      <c r="W11" s="39">
        <f t="shared" si="1"/>
        <v>2</v>
      </c>
      <c r="X11" s="146"/>
    </row>
    <row r="12" spans="1:24" x14ac:dyDescent="0.15">
      <c r="A12" s="28" t="s">
        <v>43</v>
      </c>
      <c r="B12" s="18" t="s">
        <v>18</v>
      </c>
      <c r="C12" s="52" t="s">
        <v>20</v>
      </c>
      <c r="D12" s="29">
        <v>15</v>
      </c>
      <c r="E12" s="22" t="s">
        <v>74</v>
      </c>
      <c r="F12" s="21">
        <v>1</v>
      </c>
      <c r="G12" s="20">
        <v>15</v>
      </c>
      <c r="H12" s="105" t="s">
        <v>74</v>
      </c>
      <c r="I12" s="60">
        <v>1</v>
      </c>
      <c r="J12" s="54">
        <v>15</v>
      </c>
      <c r="K12" s="50" t="s">
        <v>74</v>
      </c>
      <c r="L12" s="4">
        <v>1</v>
      </c>
      <c r="M12" s="22">
        <v>15</v>
      </c>
      <c r="N12" s="22" t="s">
        <v>74</v>
      </c>
      <c r="O12" s="32">
        <v>1</v>
      </c>
      <c r="P12" s="54">
        <v>15</v>
      </c>
      <c r="Q12" s="50" t="s">
        <v>74</v>
      </c>
      <c r="R12" s="4">
        <v>1</v>
      </c>
      <c r="S12" s="22">
        <v>15</v>
      </c>
      <c r="T12" s="22" t="s">
        <v>74</v>
      </c>
      <c r="U12" s="148">
        <v>1</v>
      </c>
      <c r="V12" s="38">
        <f t="shared" si="0"/>
        <v>90</v>
      </c>
      <c r="W12" s="39">
        <f t="shared" si="1"/>
        <v>6</v>
      </c>
      <c r="X12" s="146"/>
    </row>
    <row r="13" spans="1:24" x14ac:dyDescent="0.15">
      <c r="A13" s="28" t="s">
        <v>46</v>
      </c>
      <c r="B13" s="18" t="s">
        <v>18</v>
      </c>
      <c r="C13" s="52" t="s">
        <v>20</v>
      </c>
      <c r="D13" s="29">
        <v>15</v>
      </c>
      <c r="E13" s="22" t="s">
        <v>74</v>
      </c>
      <c r="F13" s="21">
        <v>1</v>
      </c>
      <c r="G13" s="20">
        <v>15</v>
      </c>
      <c r="H13" s="105" t="s">
        <v>74</v>
      </c>
      <c r="I13" s="60">
        <v>1</v>
      </c>
      <c r="J13" s="54">
        <v>15</v>
      </c>
      <c r="K13" s="57" t="s">
        <v>74</v>
      </c>
      <c r="L13" s="80">
        <v>1</v>
      </c>
      <c r="M13" s="79">
        <v>15</v>
      </c>
      <c r="N13" s="79" t="s">
        <v>74</v>
      </c>
      <c r="O13" s="92">
        <v>1</v>
      </c>
      <c r="P13" s="54">
        <v>15</v>
      </c>
      <c r="Q13" s="57" t="s">
        <v>74</v>
      </c>
      <c r="R13" s="80">
        <v>1</v>
      </c>
      <c r="S13" s="79">
        <v>15</v>
      </c>
      <c r="T13" s="79" t="s">
        <v>74</v>
      </c>
      <c r="U13" s="92">
        <v>1</v>
      </c>
      <c r="V13" s="38">
        <f t="shared" si="0"/>
        <v>90</v>
      </c>
      <c r="W13" s="39">
        <f t="shared" si="1"/>
        <v>6</v>
      </c>
      <c r="X13" s="146"/>
    </row>
    <row r="14" spans="1:24" x14ac:dyDescent="0.15">
      <c r="A14" s="28" t="s">
        <v>48</v>
      </c>
      <c r="B14" s="40" t="s">
        <v>16</v>
      </c>
      <c r="C14" s="19" t="s">
        <v>79</v>
      </c>
      <c r="D14" s="58"/>
      <c r="E14" s="24"/>
      <c r="F14" s="78"/>
      <c r="G14" s="24"/>
      <c r="H14" s="34"/>
      <c r="I14" s="60"/>
      <c r="J14" s="54">
        <v>30</v>
      </c>
      <c r="K14" s="57" t="s">
        <v>74</v>
      </c>
      <c r="L14" s="91">
        <v>1</v>
      </c>
      <c r="M14" s="57">
        <v>30</v>
      </c>
      <c r="N14" s="57" t="s">
        <v>71</v>
      </c>
      <c r="O14" s="92">
        <v>2</v>
      </c>
      <c r="P14" s="33"/>
      <c r="Q14" s="51"/>
      <c r="R14" s="45"/>
      <c r="S14" s="46"/>
      <c r="T14" s="46"/>
      <c r="U14" s="47"/>
      <c r="V14" s="38">
        <f t="shared" si="0"/>
        <v>60</v>
      </c>
      <c r="W14" s="39">
        <f t="shared" si="1"/>
        <v>3</v>
      </c>
      <c r="X14" s="146"/>
    </row>
    <row r="15" spans="1:24" x14ac:dyDescent="0.15">
      <c r="A15" s="28" t="s">
        <v>62</v>
      </c>
      <c r="B15" s="40" t="s">
        <v>16</v>
      </c>
      <c r="C15" s="19" t="s">
        <v>79</v>
      </c>
      <c r="D15" s="58"/>
      <c r="E15" s="34"/>
      <c r="F15" s="59"/>
      <c r="G15" s="34"/>
      <c r="H15" s="34"/>
      <c r="I15" s="60"/>
      <c r="J15" s="54"/>
      <c r="K15" s="57"/>
      <c r="L15" s="91"/>
      <c r="M15" s="57"/>
      <c r="N15" s="57"/>
      <c r="O15" s="92"/>
      <c r="P15" s="33">
        <v>30</v>
      </c>
      <c r="Q15" s="51" t="s">
        <v>74</v>
      </c>
      <c r="R15" s="45">
        <v>1</v>
      </c>
      <c r="S15" s="46">
        <v>30</v>
      </c>
      <c r="T15" s="46" t="s">
        <v>71</v>
      </c>
      <c r="U15" s="47">
        <v>2</v>
      </c>
      <c r="V15" s="38">
        <f t="shared" si="0"/>
        <v>60</v>
      </c>
      <c r="W15" s="39">
        <f t="shared" si="1"/>
        <v>3</v>
      </c>
      <c r="X15" s="146"/>
    </row>
    <row r="16" spans="1:24" x14ac:dyDescent="0.15">
      <c r="A16" s="28" t="s">
        <v>49</v>
      </c>
      <c r="B16" s="40" t="s">
        <v>16</v>
      </c>
      <c r="C16" s="48" t="s">
        <v>78</v>
      </c>
      <c r="D16" s="58">
        <v>15</v>
      </c>
      <c r="E16" s="57" t="s">
        <v>74</v>
      </c>
      <c r="F16" s="59">
        <v>1</v>
      </c>
      <c r="G16" s="34">
        <v>15</v>
      </c>
      <c r="H16" s="57" t="s">
        <v>74</v>
      </c>
      <c r="I16" s="60">
        <v>1</v>
      </c>
      <c r="J16" s="54">
        <v>15</v>
      </c>
      <c r="K16" s="57" t="s">
        <v>74</v>
      </c>
      <c r="L16" s="91">
        <v>1</v>
      </c>
      <c r="M16" s="57">
        <v>15</v>
      </c>
      <c r="N16" s="57" t="s">
        <v>74</v>
      </c>
      <c r="O16" s="92">
        <v>1</v>
      </c>
      <c r="P16" s="33"/>
      <c r="Q16" s="36"/>
      <c r="R16" s="25"/>
      <c r="S16" s="26"/>
      <c r="T16" s="26"/>
      <c r="U16" s="37"/>
      <c r="V16" s="38">
        <f t="shared" si="0"/>
        <v>60</v>
      </c>
      <c r="W16" s="39">
        <f t="shared" si="1"/>
        <v>4</v>
      </c>
      <c r="X16" s="146"/>
    </row>
    <row r="17" spans="1:24" x14ac:dyDescent="0.15">
      <c r="A17" s="28" t="s">
        <v>38</v>
      </c>
      <c r="B17" s="40" t="s">
        <v>16</v>
      </c>
      <c r="C17" s="48" t="s">
        <v>78</v>
      </c>
      <c r="D17" s="58">
        <v>30</v>
      </c>
      <c r="E17" s="34" t="s">
        <v>74</v>
      </c>
      <c r="F17" s="59">
        <v>1</v>
      </c>
      <c r="G17" s="34">
        <v>30</v>
      </c>
      <c r="H17" s="34" t="s">
        <v>71</v>
      </c>
      <c r="I17" s="60">
        <v>2</v>
      </c>
      <c r="J17" s="54"/>
      <c r="K17" s="57"/>
      <c r="L17" s="91"/>
      <c r="M17" s="57"/>
      <c r="N17" s="57"/>
      <c r="O17" s="92"/>
      <c r="P17" s="33"/>
      <c r="Q17" s="57"/>
      <c r="R17" s="35"/>
      <c r="S17" s="36"/>
      <c r="T17" s="57"/>
      <c r="U17" s="37"/>
      <c r="V17" s="38">
        <f t="shared" si="0"/>
        <v>60</v>
      </c>
      <c r="W17" s="39">
        <f t="shared" si="1"/>
        <v>3</v>
      </c>
      <c r="X17" s="146"/>
    </row>
    <row r="18" spans="1:24" x14ac:dyDescent="0.15">
      <c r="A18" s="28" t="s">
        <v>23</v>
      </c>
      <c r="B18" s="40" t="s">
        <v>16</v>
      </c>
      <c r="C18" s="48" t="s">
        <v>78</v>
      </c>
      <c r="D18" s="58">
        <v>30</v>
      </c>
      <c r="E18" s="57" t="s">
        <v>75</v>
      </c>
      <c r="F18" s="59">
        <v>1</v>
      </c>
      <c r="G18" s="34">
        <v>30</v>
      </c>
      <c r="H18" s="57" t="s">
        <v>71</v>
      </c>
      <c r="I18" s="60">
        <v>2</v>
      </c>
      <c r="J18" s="54"/>
      <c r="K18" s="57"/>
      <c r="L18" s="91"/>
      <c r="M18" s="57"/>
      <c r="N18" s="57"/>
      <c r="O18" s="92"/>
      <c r="P18" s="33"/>
      <c r="Q18" s="36"/>
      <c r="R18" s="35"/>
      <c r="S18" s="36"/>
      <c r="T18" s="36"/>
      <c r="U18" s="37"/>
      <c r="V18" s="38">
        <f t="shared" si="0"/>
        <v>60</v>
      </c>
      <c r="W18" s="39">
        <f t="shared" si="1"/>
        <v>3</v>
      </c>
      <c r="X18" s="146"/>
    </row>
    <row r="19" spans="1:24" x14ac:dyDescent="0.15">
      <c r="A19" s="28" t="s">
        <v>24</v>
      </c>
      <c r="B19" s="40" t="s">
        <v>16</v>
      </c>
      <c r="C19" s="19" t="s">
        <v>79</v>
      </c>
      <c r="D19" s="58">
        <v>30</v>
      </c>
      <c r="E19" s="57" t="s">
        <v>74</v>
      </c>
      <c r="F19" s="59">
        <v>1</v>
      </c>
      <c r="G19" s="34">
        <v>30</v>
      </c>
      <c r="H19" s="57" t="s">
        <v>71</v>
      </c>
      <c r="I19" s="60">
        <v>2</v>
      </c>
      <c r="J19" s="54"/>
      <c r="K19" s="57"/>
      <c r="L19" s="91"/>
      <c r="M19" s="57"/>
      <c r="N19" s="57"/>
      <c r="O19" s="92"/>
      <c r="P19" s="33"/>
      <c r="Q19" s="36"/>
      <c r="R19" s="35"/>
      <c r="S19" s="36"/>
      <c r="T19" s="36"/>
      <c r="U19" s="37"/>
      <c r="V19" s="38">
        <f t="shared" si="0"/>
        <v>60</v>
      </c>
      <c r="W19" s="39">
        <f t="shared" si="1"/>
        <v>3</v>
      </c>
      <c r="X19" s="146"/>
    </row>
    <row r="20" spans="1:24" x14ac:dyDescent="0.15">
      <c r="A20" s="28" t="s">
        <v>25</v>
      </c>
      <c r="B20" s="40" t="s">
        <v>16</v>
      </c>
      <c r="C20" s="19" t="s">
        <v>79</v>
      </c>
      <c r="D20" s="58"/>
      <c r="E20" s="43"/>
      <c r="F20" s="59"/>
      <c r="G20" s="34"/>
      <c r="H20" s="34"/>
      <c r="I20" s="60"/>
      <c r="J20" s="54"/>
      <c r="K20" s="57"/>
      <c r="L20" s="91"/>
      <c r="M20" s="57"/>
      <c r="N20" s="57"/>
      <c r="O20" s="92"/>
      <c r="P20" s="33">
        <v>15</v>
      </c>
      <c r="Q20" s="36" t="s">
        <v>74</v>
      </c>
      <c r="R20" s="35">
        <v>1</v>
      </c>
      <c r="S20" s="36"/>
      <c r="T20" s="36"/>
      <c r="U20" s="37"/>
      <c r="V20" s="38">
        <f t="shared" si="0"/>
        <v>15</v>
      </c>
      <c r="W20" s="39">
        <f t="shared" si="1"/>
        <v>1</v>
      </c>
      <c r="X20" s="146"/>
    </row>
    <row r="21" spans="1:24" x14ac:dyDescent="0.15">
      <c r="A21" s="28" t="s">
        <v>26</v>
      </c>
      <c r="B21" s="40" t="s">
        <v>16</v>
      </c>
      <c r="C21" s="19" t="s">
        <v>79</v>
      </c>
      <c r="D21" s="98"/>
      <c r="E21" s="99"/>
      <c r="F21" s="100"/>
      <c r="G21" s="101">
        <v>15</v>
      </c>
      <c r="H21" s="57" t="s">
        <v>71</v>
      </c>
      <c r="I21" s="60">
        <v>1</v>
      </c>
      <c r="J21" s="54"/>
      <c r="K21" s="57"/>
      <c r="L21" s="91"/>
      <c r="M21" s="57"/>
      <c r="N21" s="57"/>
      <c r="O21" s="92"/>
      <c r="P21" s="33"/>
      <c r="Q21" s="36"/>
      <c r="R21" s="35"/>
      <c r="S21" s="36"/>
      <c r="T21" s="36"/>
      <c r="U21" s="37"/>
      <c r="V21" s="38">
        <f t="shared" si="0"/>
        <v>15</v>
      </c>
      <c r="W21" s="39">
        <f t="shared" si="1"/>
        <v>1</v>
      </c>
      <c r="X21" s="146"/>
    </row>
    <row r="22" spans="1:24" x14ac:dyDescent="0.15">
      <c r="A22" s="28" t="s">
        <v>27</v>
      </c>
      <c r="B22" s="40" t="s">
        <v>16</v>
      </c>
      <c r="C22" s="19" t="s">
        <v>79</v>
      </c>
      <c r="D22" s="58">
        <v>2</v>
      </c>
      <c r="E22" s="79" t="s">
        <v>74</v>
      </c>
      <c r="F22" s="59">
        <v>0</v>
      </c>
      <c r="G22" s="34"/>
      <c r="H22" s="34"/>
      <c r="I22" s="60"/>
      <c r="J22" s="54"/>
      <c r="K22" s="57"/>
      <c r="L22" s="91"/>
      <c r="M22" s="57"/>
      <c r="N22" s="57"/>
      <c r="O22" s="92"/>
      <c r="P22" s="33"/>
      <c r="Q22" s="36"/>
      <c r="R22" s="35"/>
      <c r="S22" s="36"/>
      <c r="T22" s="36"/>
      <c r="U22" s="37"/>
      <c r="V22" s="38">
        <f t="shared" si="0"/>
        <v>2</v>
      </c>
      <c r="W22" s="39">
        <f t="shared" si="1"/>
        <v>0</v>
      </c>
      <c r="X22" s="146"/>
    </row>
    <row r="23" spans="1:24" x14ac:dyDescent="0.15">
      <c r="A23" s="28" t="s">
        <v>28</v>
      </c>
      <c r="B23" s="40" t="s">
        <v>16</v>
      </c>
      <c r="C23" s="19" t="s">
        <v>79</v>
      </c>
      <c r="D23" s="58">
        <v>4</v>
      </c>
      <c r="E23" s="57" t="s">
        <v>74</v>
      </c>
      <c r="F23" s="59">
        <v>0</v>
      </c>
      <c r="G23" s="34"/>
      <c r="H23" s="34"/>
      <c r="I23" s="60"/>
      <c r="J23" s="54"/>
      <c r="K23" s="57"/>
      <c r="L23" s="91"/>
      <c r="M23" s="57"/>
      <c r="N23" s="57"/>
      <c r="O23" s="92"/>
      <c r="P23" s="33"/>
      <c r="Q23" s="36"/>
      <c r="R23" s="35"/>
      <c r="S23" s="36"/>
      <c r="T23" s="36"/>
      <c r="U23" s="37"/>
      <c r="V23" s="38">
        <f t="shared" si="0"/>
        <v>4</v>
      </c>
      <c r="W23" s="39">
        <f t="shared" si="1"/>
        <v>0</v>
      </c>
      <c r="X23" s="146"/>
    </row>
    <row r="24" spans="1:24" x14ac:dyDescent="0.15">
      <c r="A24" s="61" t="s">
        <v>29</v>
      </c>
      <c r="B24" s="18" t="s">
        <v>18</v>
      </c>
      <c r="C24" s="48" t="s">
        <v>78</v>
      </c>
      <c r="D24" s="58">
        <v>30</v>
      </c>
      <c r="E24" s="70" t="s">
        <v>75</v>
      </c>
      <c r="F24" s="59">
        <v>2</v>
      </c>
      <c r="G24" s="34">
        <v>30</v>
      </c>
      <c r="H24" s="57" t="s">
        <v>75</v>
      </c>
      <c r="I24" s="60">
        <v>2</v>
      </c>
      <c r="J24" s="54">
        <v>30</v>
      </c>
      <c r="K24" s="57" t="s">
        <v>75</v>
      </c>
      <c r="L24" s="91">
        <v>2</v>
      </c>
      <c r="M24" s="57">
        <v>30</v>
      </c>
      <c r="N24" s="57" t="s">
        <v>71</v>
      </c>
      <c r="O24" s="92">
        <v>3</v>
      </c>
      <c r="P24" s="33"/>
      <c r="Q24" s="36"/>
      <c r="R24" s="35"/>
      <c r="S24" s="36"/>
      <c r="T24" s="36"/>
      <c r="U24" s="37"/>
      <c r="V24" s="38">
        <f t="shared" si="0"/>
        <v>120</v>
      </c>
      <c r="W24" s="39">
        <f t="shared" si="1"/>
        <v>9</v>
      </c>
      <c r="X24" s="146"/>
    </row>
    <row r="25" spans="1:24" x14ac:dyDescent="0.15">
      <c r="A25" s="61" t="s">
        <v>30</v>
      </c>
      <c r="B25" s="18" t="s">
        <v>18</v>
      </c>
      <c r="C25" s="48" t="s">
        <v>78</v>
      </c>
      <c r="D25" s="177">
        <v>30</v>
      </c>
      <c r="E25" s="176" t="s">
        <v>74</v>
      </c>
      <c r="F25" s="178">
        <v>0</v>
      </c>
      <c r="G25" s="181">
        <v>30</v>
      </c>
      <c r="H25" s="181" t="s">
        <v>74</v>
      </c>
      <c r="I25" s="189">
        <v>0</v>
      </c>
      <c r="J25" s="62"/>
      <c r="K25" s="40"/>
      <c r="L25" s="40"/>
      <c r="M25" s="40"/>
      <c r="N25" s="40"/>
      <c r="O25" s="63"/>
      <c r="P25" s="33"/>
      <c r="Q25" s="36"/>
      <c r="R25" s="35"/>
      <c r="S25" s="36"/>
      <c r="T25" s="36"/>
      <c r="U25" s="37"/>
      <c r="V25" s="75">
        <f t="shared" si="0"/>
        <v>60</v>
      </c>
      <c r="W25" s="39">
        <f t="shared" si="1"/>
        <v>0</v>
      </c>
      <c r="X25" s="146"/>
    </row>
    <row r="26" spans="1:24" ht="14.25" thickBot="1" x14ac:dyDescent="0.2">
      <c r="A26" s="64" t="s">
        <v>39</v>
      </c>
      <c r="B26" s="65" t="s">
        <v>16</v>
      </c>
      <c r="C26" s="66" t="s">
        <v>79</v>
      </c>
      <c r="D26" s="95"/>
      <c r="E26" s="9"/>
      <c r="F26" s="96"/>
      <c r="G26" s="43"/>
      <c r="H26" s="43"/>
      <c r="I26" s="68"/>
      <c r="J26" s="69"/>
      <c r="K26" s="70"/>
      <c r="L26" s="71"/>
      <c r="M26" s="70">
        <v>15</v>
      </c>
      <c r="N26" s="70" t="s">
        <v>71</v>
      </c>
      <c r="O26" s="72">
        <v>1</v>
      </c>
      <c r="P26" s="73"/>
      <c r="Q26" s="70"/>
      <c r="R26" s="41"/>
      <c r="S26" s="42"/>
      <c r="T26" s="42"/>
      <c r="U26" s="74"/>
      <c r="V26" s="111">
        <f t="shared" si="0"/>
        <v>15</v>
      </c>
      <c r="W26" s="75">
        <f t="shared" si="1"/>
        <v>1</v>
      </c>
      <c r="X26" s="146"/>
    </row>
    <row r="27" spans="1:24" ht="14.25" thickBot="1" x14ac:dyDescent="0.2">
      <c r="A27" s="472" t="s">
        <v>85</v>
      </c>
      <c r="B27" s="473"/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4"/>
      <c r="W27" s="104">
        <v>18</v>
      </c>
      <c r="X27" s="146"/>
    </row>
    <row r="28" spans="1:24" s="308" customFormat="1" ht="10.5" x14ac:dyDescent="0.1">
      <c r="A28" s="241"/>
      <c r="B28" s="242"/>
      <c r="C28" s="243" t="s">
        <v>32</v>
      </c>
      <c r="D28" s="275">
        <f>SUM(D5:D26)</f>
        <v>291</v>
      </c>
      <c r="E28" s="275"/>
      <c r="F28" s="276">
        <f>SUM(F2:F26)</f>
        <v>24</v>
      </c>
      <c r="G28" s="275">
        <f>SUM(G5:G26)</f>
        <v>300</v>
      </c>
      <c r="H28" s="275"/>
      <c r="I28" s="276">
        <f>SUM(I2:I26)</f>
        <v>28</v>
      </c>
      <c r="J28" s="277">
        <f>SUM(J5:J27)</f>
        <v>255</v>
      </c>
      <c r="K28" s="277"/>
      <c r="L28" s="278">
        <f>SUM(L2:L27)</f>
        <v>25</v>
      </c>
      <c r="M28" s="277">
        <f>SUM(M5:M27)</f>
        <v>270</v>
      </c>
      <c r="N28" s="277"/>
      <c r="O28" s="279">
        <f>SUM(O2:O27)</f>
        <v>28</v>
      </c>
      <c r="P28" s="280">
        <f>SUM(P5:P27)</f>
        <v>240</v>
      </c>
      <c r="Q28" s="280"/>
      <c r="R28" s="281">
        <f>SUM(R2:R27)</f>
        <v>24</v>
      </c>
      <c r="S28" s="280">
        <f>SUM(S5:S27)</f>
        <v>225</v>
      </c>
      <c r="T28" s="280"/>
      <c r="U28" s="281">
        <f>SUM(U2:U27)</f>
        <v>33</v>
      </c>
      <c r="V28" s="243">
        <f>SUM(V5:V26)</f>
        <v>1581</v>
      </c>
      <c r="W28" s="309">
        <f>SUM(W2:W26)</f>
        <v>162</v>
      </c>
      <c r="X28" s="307"/>
    </row>
    <row r="29" spans="1:24" s="308" customFormat="1" ht="10.5" x14ac:dyDescent="0.1">
      <c r="A29" s="242"/>
      <c r="B29" s="242"/>
      <c r="C29" s="252" t="s">
        <v>33</v>
      </c>
      <c r="D29" s="437">
        <f>SUM(D28,G28)-(D12+G12+D13+G13)</f>
        <v>531</v>
      </c>
      <c r="E29" s="437"/>
      <c r="F29" s="437"/>
      <c r="G29" s="437">
        <f>SUM(F28,I28)</f>
        <v>52</v>
      </c>
      <c r="H29" s="437"/>
      <c r="I29" s="437"/>
      <c r="J29" s="437">
        <f>SUM(J28,M28)-(J12+M12+J13+M13)</f>
        <v>465</v>
      </c>
      <c r="K29" s="437"/>
      <c r="L29" s="437"/>
      <c r="M29" s="437">
        <f>SUM(L28,O28)</f>
        <v>53</v>
      </c>
      <c r="N29" s="437"/>
      <c r="O29" s="437"/>
      <c r="P29" s="437">
        <f>SUM(P28,S28)-(P12+S12+P13+S13)</f>
        <v>405</v>
      </c>
      <c r="Q29" s="437"/>
      <c r="R29" s="437"/>
      <c r="S29" s="437">
        <f>SUM(R28,U28)</f>
        <v>57</v>
      </c>
      <c r="T29" s="437"/>
      <c r="U29" s="437"/>
      <c r="V29" s="284"/>
      <c r="W29" s="285">
        <f>W28+W27</f>
        <v>180</v>
      </c>
      <c r="X29" s="307"/>
    </row>
    <row r="30" spans="1:24" s="308" customFormat="1" ht="10.5" x14ac:dyDescent="0.1">
      <c r="A30" s="242"/>
      <c r="B30" s="242"/>
      <c r="C30" s="242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86">
        <f>SUM(W27,W25,W24,W13,W12,W8,W6,)</f>
        <v>67</v>
      </c>
      <c r="W30" s="255" t="s">
        <v>7</v>
      </c>
      <c r="X30" s="307"/>
    </row>
    <row r="31" spans="1:24" hidden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137">
        <f>(100*V30)/W29</f>
        <v>37.222222222222221</v>
      </c>
      <c r="W31" s="55"/>
      <c r="X31" s="146"/>
    </row>
    <row r="32" spans="1:24" x14ac:dyDescent="0.1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x14ac:dyDescent="0.1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</sheetData>
  <sheetProtection selectLockedCells="1" selectUnlockedCells="1"/>
  <mergeCells count="22">
    <mergeCell ref="A27:V27"/>
    <mergeCell ref="A1:W1"/>
    <mergeCell ref="D29:F29"/>
    <mergeCell ref="G29:I29"/>
    <mergeCell ref="J29:L29"/>
    <mergeCell ref="M29:O29"/>
    <mergeCell ref="P29:R29"/>
    <mergeCell ref="S29:U29"/>
    <mergeCell ref="V2:V4"/>
    <mergeCell ref="G3:I3"/>
    <mergeCell ref="J3:L3"/>
    <mergeCell ref="M3:O3"/>
    <mergeCell ref="P3:R3"/>
    <mergeCell ref="S3:U3"/>
    <mergeCell ref="D2:I2"/>
    <mergeCell ref="W2:W4"/>
    <mergeCell ref="D3:F3"/>
    <mergeCell ref="P2:U2"/>
    <mergeCell ref="A2:A4"/>
    <mergeCell ref="B2:B4"/>
    <mergeCell ref="C2:C4"/>
    <mergeCell ref="J2:O2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  <pageSetUpPr fitToPage="1"/>
  </sheetPr>
  <dimension ref="A1:X34"/>
  <sheetViews>
    <sheetView zoomScaleNormal="100" workbookViewId="0">
      <selection activeCell="T14" sqref="T14"/>
    </sheetView>
  </sheetViews>
  <sheetFormatPr defaultColWidth="8.875" defaultRowHeight="13.5" x14ac:dyDescent="0.15"/>
  <cols>
    <col min="1" max="1" width="30.9375" style="2" bestFit="1" customWidth="1"/>
    <col min="2" max="2" width="13.5859375" style="2" bestFit="1" customWidth="1"/>
    <col min="3" max="3" width="8.47265625" style="2" bestFit="1" customWidth="1"/>
    <col min="4" max="4" width="5.51171875" style="2" bestFit="1" customWidth="1"/>
    <col min="5" max="5" width="4.03515625" style="2" bestFit="1" customWidth="1"/>
    <col min="6" max="6" width="5.24609375" style="2" bestFit="1" customWidth="1"/>
    <col min="7" max="7" width="5.51171875" style="2" bestFit="1" customWidth="1"/>
    <col min="8" max="8" width="4.03515625" style="2" bestFit="1" customWidth="1"/>
    <col min="9" max="9" width="5.24609375" style="2" bestFit="1" customWidth="1"/>
    <col min="10" max="10" width="5.51171875" style="2" bestFit="1" customWidth="1"/>
    <col min="11" max="11" width="4.03515625" style="2" bestFit="1" customWidth="1"/>
    <col min="12" max="12" width="5.24609375" style="2" bestFit="1" customWidth="1"/>
    <col min="13" max="13" width="5.51171875" style="2" bestFit="1" customWidth="1"/>
    <col min="14" max="14" width="4.03515625" style="2" bestFit="1" customWidth="1"/>
    <col min="15" max="15" width="5.24609375" style="2" bestFit="1" customWidth="1"/>
    <col min="16" max="16" width="6.1875" style="2" bestFit="1" customWidth="1"/>
    <col min="17" max="17" width="6.3203125" style="2" bestFit="1" customWidth="1"/>
    <col min="18" max="16384" width="8.875" style="2"/>
  </cols>
  <sheetData>
    <row r="1" spans="1:24" s="224" customFormat="1" ht="10.5" thickBot="1" x14ac:dyDescent="0.15">
      <c r="A1" s="446" t="s">
        <v>91</v>
      </c>
      <c r="B1" s="446"/>
      <c r="C1" s="446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6"/>
      <c r="Q1" s="446"/>
      <c r="R1" s="283"/>
      <c r="S1" s="283"/>
      <c r="T1" s="283"/>
      <c r="U1" s="283"/>
      <c r="V1" s="283"/>
      <c r="W1" s="283"/>
      <c r="X1" s="283"/>
    </row>
    <row r="2" spans="1:24" s="224" customFormat="1" ht="9.75" x14ac:dyDescent="0.1">
      <c r="A2" s="460" t="s">
        <v>0</v>
      </c>
      <c r="B2" s="438" t="s">
        <v>1</v>
      </c>
      <c r="C2" s="439" t="s">
        <v>2</v>
      </c>
      <c r="D2" s="440" t="s">
        <v>3</v>
      </c>
      <c r="E2" s="441"/>
      <c r="F2" s="441"/>
      <c r="G2" s="441"/>
      <c r="H2" s="441"/>
      <c r="I2" s="442"/>
      <c r="J2" s="450" t="s">
        <v>4</v>
      </c>
      <c r="K2" s="451"/>
      <c r="L2" s="451"/>
      <c r="M2" s="451"/>
      <c r="N2" s="451"/>
      <c r="O2" s="452"/>
      <c r="P2" s="448" t="s">
        <v>6</v>
      </c>
      <c r="Q2" s="453" t="s">
        <v>7</v>
      </c>
      <c r="R2" s="283"/>
      <c r="S2" s="283"/>
      <c r="T2" s="283"/>
      <c r="U2" s="283"/>
      <c r="V2" s="283"/>
      <c r="W2" s="310"/>
      <c r="X2" s="283"/>
    </row>
    <row r="3" spans="1:24" s="224" customFormat="1" ht="9.75" x14ac:dyDescent="0.1">
      <c r="A3" s="460"/>
      <c r="B3" s="438"/>
      <c r="C3" s="439"/>
      <c r="D3" s="454" t="s">
        <v>8</v>
      </c>
      <c r="E3" s="455"/>
      <c r="F3" s="455"/>
      <c r="G3" s="455" t="s">
        <v>9</v>
      </c>
      <c r="H3" s="455"/>
      <c r="I3" s="456"/>
      <c r="J3" s="457" t="s">
        <v>10</v>
      </c>
      <c r="K3" s="458"/>
      <c r="L3" s="458"/>
      <c r="M3" s="458" t="s">
        <v>11</v>
      </c>
      <c r="N3" s="458"/>
      <c r="O3" s="459"/>
      <c r="P3" s="448"/>
      <c r="Q3" s="453"/>
      <c r="R3" s="283"/>
      <c r="S3" s="283"/>
      <c r="T3" s="283"/>
      <c r="U3" s="283"/>
      <c r="V3" s="283"/>
      <c r="W3" s="311"/>
      <c r="X3" s="283"/>
    </row>
    <row r="4" spans="1:24" s="224" customFormat="1" ht="10.5" thickBot="1" x14ac:dyDescent="0.15">
      <c r="A4" s="460"/>
      <c r="B4" s="438"/>
      <c r="C4" s="439"/>
      <c r="D4" s="256" t="s">
        <v>14</v>
      </c>
      <c r="E4" s="257" t="s">
        <v>15</v>
      </c>
      <c r="F4" s="258" t="s">
        <v>7</v>
      </c>
      <c r="G4" s="257" t="s">
        <v>14</v>
      </c>
      <c r="H4" s="257" t="s">
        <v>15</v>
      </c>
      <c r="I4" s="259" t="s">
        <v>7</v>
      </c>
      <c r="J4" s="260" t="s">
        <v>14</v>
      </c>
      <c r="K4" s="257" t="s">
        <v>15</v>
      </c>
      <c r="L4" s="261" t="s">
        <v>7</v>
      </c>
      <c r="M4" s="262" t="s">
        <v>14</v>
      </c>
      <c r="N4" s="257" t="s">
        <v>15</v>
      </c>
      <c r="O4" s="263" t="s">
        <v>7</v>
      </c>
      <c r="P4" s="448"/>
      <c r="Q4" s="453"/>
      <c r="R4" s="283"/>
      <c r="S4" s="283"/>
      <c r="T4" s="283"/>
      <c r="U4" s="283"/>
      <c r="V4" s="283"/>
      <c r="W4" s="312"/>
      <c r="X4" s="283"/>
    </row>
    <row r="5" spans="1:24" ht="15" customHeight="1" x14ac:dyDescent="0.15">
      <c r="A5" s="28" t="s">
        <v>68</v>
      </c>
      <c r="B5" s="40" t="s">
        <v>16</v>
      </c>
      <c r="C5" s="48" t="s">
        <v>77</v>
      </c>
      <c r="D5" s="6">
        <v>30</v>
      </c>
      <c r="E5" s="14" t="s">
        <v>73</v>
      </c>
      <c r="F5" s="81">
        <v>10</v>
      </c>
      <c r="G5" s="14">
        <v>30</v>
      </c>
      <c r="H5" s="14" t="s">
        <v>73</v>
      </c>
      <c r="I5" s="7">
        <v>10</v>
      </c>
      <c r="J5" s="8">
        <v>30</v>
      </c>
      <c r="K5" s="24" t="s">
        <v>73</v>
      </c>
      <c r="L5" s="80">
        <v>12</v>
      </c>
      <c r="M5" s="79">
        <v>30</v>
      </c>
      <c r="N5" s="24" t="s">
        <v>74</v>
      </c>
      <c r="O5" s="12">
        <v>24</v>
      </c>
      <c r="P5" s="38">
        <f t="shared" ref="P5:P21" si="0">SUM(D5,G5,J5,M5)</f>
        <v>120</v>
      </c>
      <c r="Q5" s="39">
        <f t="shared" ref="Q5:Q21" si="1">SUM(F5,I5,L5,O5)</f>
        <v>56</v>
      </c>
      <c r="R5" s="77"/>
      <c r="S5" s="77"/>
      <c r="T5" s="77"/>
      <c r="U5" s="77"/>
      <c r="V5" s="77"/>
      <c r="W5" s="77"/>
      <c r="X5" s="77"/>
    </row>
    <row r="6" spans="1:24" x14ac:dyDescent="0.15">
      <c r="A6" s="28" t="s">
        <v>34</v>
      </c>
      <c r="B6" s="18" t="s">
        <v>18</v>
      </c>
      <c r="C6" s="52" t="s">
        <v>78</v>
      </c>
      <c r="D6" s="58"/>
      <c r="E6" s="34"/>
      <c r="F6" s="59"/>
      <c r="G6" s="34"/>
      <c r="H6" s="34"/>
      <c r="I6" s="60"/>
      <c r="J6" s="54">
        <v>15</v>
      </c>
      <c r="K6" s="34" t="s">
        <v>74</v>
      </c>
      <c r="L6" s="91">
        <v>3</v>
      </c>
      <c r="M6" s="57"/>
      <c r="N6" s="34"/>
      <c r="O6" s="92"/>
      <c r="P6" s="38">
        <f t="shared" si="0"/>
        <v>15</v>
      </c>
      <c r="Q6" s="39">
        <f t="shared" si="1"/>
        <v>3</v>
      </c>
      <c r="R6" s="77"/>
      <c r="S6" s="77"/>
      <c r="T6" s="77"/>
      <c r="U6" s="77"/>
      <c r="V6" s="77"/>
      <c r="W6" s="77"/>
      <c r="X6" s="77"/>
    </row>
    <row r="7" spans="1:24" x14ac:dyDescent="0.15">
      <c r="A7" s="28" t="s">
        <v>35</v>
      </c>
      <c r="B7" s="18" t="s">
        <v>18</v>
      </c>
      <c r="C7" s="52" t="s">
        <v>70</v>
      </c>
      <c r="D7" s="58"/>
      <c r="E7" s="34"/>
      <c r="F7" s="59"/>
      <c r="G7" s="34"/>
      <c r="H7" s="34"/>
      <c r="I7" s="60"/>
      <c r="J7" s="54"/>
      <c r="K7" s="34"/>
      <c r="L7" s="91"/>
      <c r="M7" s="57">
        <v>4</v>
      </c>
      <c r="N7" s="34" t="s">
        <v>74</v>
      </c>
      <c r="O7" s="92">
        <v>4</v>
      </c>
      <c r="P7" s="38">
        <f t="shared" si="0"/>
        <v>4</v>
      </c>
      <c r="Q7" s="39">
        <f t="shared" si="1"/>
        <v>4</v>
      </c>
      <c r="R7" s="77"/>
      <c r="S7" s="77"/>
      <c r="T7" s="77"/>
      <c r="U7" s="77"/>
      <c r="V7" s="77"/>
      <c r="W7" s="77"/>
      <c r="X7" s="77"/>
    </row>
    <row r="8" spans="1:24" x14ac:dyDescent="0.15">
      <c r="A8" s="28" t="s">
        <v>67</v>
      </c>
      <c r="B8" s="18" t="s">
        <v>18</v>
      </c>
      <c r="C8" s="144" t="s">
        <v>79</v>
      </c>
      <c r="D8" s="58">
        <v>30</v>
      </c>
      <c r="E8" s="34" t="s">
        <v>73</v>
      </c>
      <c r="F8" s="59">
        <v>3</v>
      </c>
      <c r="G8" s="34">
        <v>30</v>
      </c>
      <c r="H8" s="34" t="s">
        <v>73</v>
      </c>
      <c r="I8" s="60">
        <v>3</v>
      </c>
      <c r="J8" s="58">
        <v>30</v>
      </c>
      <c r="K8" s="34" t="s">
        <v>73</v>
      </c>
      <c r="L8" s="59">
        <v>3</v>
      </c>
      <c r="M8" s="34">
        <v>30</v>
      </c>
      <c r="N8" s="34" t="s">
        <v>73</v>
      </c>
      <c r="O8" s="60">
        <v>3</v>
      </c>
      <c r="P8" s="38">
        <f t="shared" si="0"/>
        <v>120</v>
      </c>
      <c r="Q8" s="39">
        <f t="shared" si="1"/>
        <v>12</v>
      </c>
      <c r="R8" s="77"/>
      <c r="S8" s="77"/>
      <c r="T8" s="77"/>
      <c r="U8" s="77"/>
      <c r="V8" s="77"/>
      <c r="W8" s="77"/>
      <c r="X8" s="77"/>
    </row>
    <row r="9" spans="1:24" x14ac:dyDescent="0.15">
      <c r="A9" s="28" t="s">
        <v>45</v>
      </c>
      <c r="B9" s="18" t="s">
        <v>18</v>
      </c>
      <c r="C9" s="144" t="s">
        <v>79</v>
      </c>
      <c r="D9" s="54">
        <v>60</v>
      </c>
      <c r="E9" s="34" t="s">
        <v>74</v>
      </c>
      <c r="F9" s="91">
        <v>3</v>
      </c>
      <c r="G9" s="57">
        <v>60</v>
      </c>
      <c r="H9" s="34" t="s">
        <v>75</v>
      </c>
      <c r="I9" s="92">
        <v>3</v>
      </c>
      <c r="J9" s="93">
        <v>60</v>
      </c>
      <c r="K9" s="39" t="s">
        <v>75</v>
      </c>
      <c r="L9" s="39">
        <v>3</v>
      </c>
      <c r="M9" s="40"/>
      <c r="N9" s="40"/>
      <c r="O9" s="63"/>
      <c r="P9" s="38">
        <f t="shared" si="0"/>
        <v>180</v>
      </c>
      <c r="Q9" s="39">
        <f t="shared" si="1"/>
        <v>9</v>
      </c>
      <c r="R9" s="77"/>
      <c r="S9" s="77"/>
      <c r="T9" s="77"/>
      <c r="U9" s="77"/>
      <c r="V9" s="77"/>
      <c r="W9" s="77"/>
      <c r="X9" s="77"/>
    </row>
    <row r="10" spans="1:24" x14ac:dyDescent="0.15">
      <c r="A10" s="361" t="s">
        <v>22</v>
      </c>
      <c r="B10" s="362" t="s">
        <v>18</v>
      </c>
      <c r="C10" s="352" t="s">
        <v>20</v>
      </c>
      <c r="D10" s="363">
        <v>30</v>
      </c>
      <c r="E10" s="354" t="s">
        <v>74</v>
      </c>
      <c r="F10" s="365">
        <v>2</v>
      </c>
      <c r="G10" s="364">
        <v>30</v>
      </c>
      <c r="H10" s="354" t="s">
        <v>74</v>
      </c>
      <c r="I10" s="366">
        <v>2</v>
      </c>
      <c r="J10" s="54">
        <v>30</v>
      </c>
      <c r="K10" s="57" t="s">
        <v>74</v>
      </c>
      <c r="L10" s="91">
        <v>2</v>
      </c>
      <c r="M10" s="57">
        <v>30</v>
      </c>
      <c r="N10" s="57" t="s">
        <v>74</v>
      </c>
      <c r="O10" s="92">
        <v>2</v>
      </c>
      <c r="P10" s="38">
        <f t="shared" si="0"/>
        <v>120</v>
      </c>
      <c r="Q10" s="39">
        <f t="shared" si="1"/>
        <v>8</v>
      </c>
      <c r="R10" s="77"/>
      <c r="S10" s="77"/>
      <c r="T10" s="77"/>
      <c r="U10" s="77"/>
      <c r="V10" s="77"/>
      <c r="W10" s="77"/>
      <c r="X10" s="77"/>
    </row>
    <row r="11" spans="1:24" x14ac:dyDescent="0.15">
      <c r="A11" s="374" t="s">
        <v>46</v>
      </c>
      <c r="B11" s="362" t="s">
        <v>18</v>
      </c>
      <c r="C11" s="352" t="s">
        <v>20</v>
      </c>
      <c r="D11" s="363">
        <v>15</v>
      </c>
      <c r="E11" s="354" t="s">
        <v>74</v>
      </c>
      <c r="F11" s="365">
        <v>1</v>
      </c>
      <c r="G11" s="364">
        <v>15</v>
      </c>
      <c r="H11" s="354" t="s">
        <v>74</v>
      </c>
      <c r="I11" s="366">
        <v>1</v>
      </c>
      <c r="J11" s="54">
        <v>15</v>
      </c>
      <c r="K11" s="57" t="s">
        <v>74</v>
      </c>
      <c r="L11" s="91">
        <v>1</v>
      </c>
      <c r="M11" s="57">
        <v>15</v>
      </c>
      <c r="N11" s="57" t="s">
        <v>74</v>
      </c>
      <c r="O11" s="92">
        <v>1</v>
      </c>
      <c r="P11" s="38">
        <f t="shared" si="0"/>
        <v>60</v>
      </c>
      <c r="Q11" s="39">
        <f t="shared" si="1"/>
        <v>4</v>
      </c>
      <c r="R11" s="77"/>
      <c r="S11" s="77"/>
      <c r="T11" s="77"/>
      <c r="U11" s="77"/>
      <c r="V11" s="77"/>
      <c r="W11" s="77"/>
      <c r="X11" s="77"/>
    </row>
    <row r="12" spans="1:24" x14ac:dyDescent="0.15">
      <c r="A12" s="350" t="s">
        <v>57</v>
      </c>
      <c r="B12" s="375" t="s">
        <v>16</v>
      </c>
      <c r="C12" s="376" t="s">
        <v>79</v>
      </c>
      <c r="D12" s="383"/>
      <c r="E12" s="384"/>
      <c r="F12" s="385"/>
      <c r="G12" s="354">
        <v>30</v>
      </c>
      <c r="H12" s="354" t="s">
        <v>75</v>
      </c>
      <c r="I12" s="356">
        <v>1</v>
      </c>
      <c r="J12" s="54"/>
      <c r="K12" s="57"/>
      <c r="L12" s="91"/>
      <c r="M12" s="57"/>
      <c r="N12" s="57"/>
      <c r="O12" s="92"/>
      <c r="P12" s="38">
        <f t="shared" si="0"/>
        <v>30</v>
      </c>
      <c r="Q12" s="39">
        <f t="shared" si="1"/>
        <v>1</v>
      </c>
      <c r="R12" s="77"/>
      <c r="S12" s="77"/>
      <c r="T12" s="77"/>
      <c r="U12" s="77"/>
      <c r="V12" s="77"/>
      <c r="W12" s="77"/>
      <c r="X12" s="77"/>
    </row>
    <row r="13" spans="1:24" x14ac:dyDescent="0.15">
      <c r="A13" s="350" t="s">
        <v>56</v>
      </c>
      <c r="B13" s="375" t="s">
        <v>16</v>
      </c>
      <c r="C13" s="376" t="s">
        <v>79</v>
      </c>
      <c r="D13" s="353">
        <v>30</v>
      </c>
      <c r="E13" s="377" t="s">
        <v>74</v>
      </c>
      <c r="F13" s="378">
        <v>1</v>
      </c>
      <c r="G13" s="377">
        <v>30</v>
      </c>
      <c r="H13" s="377" t="s">
        <v>75</v>
      </c>
      <c r="I13" s="356">
        <v>1</v>
      </c>
      <c r="J13" s="93"/>
      <c r="K13" s="39"/>
      <c r="L13" s="39"/>
      <c r="M13" s="39"/>
      <c r="N13" s="39"/>
      <c r="O13" s="94"/>
      <c r="P13" s="38">
        <f t="shared" si="0"/>
        <v>60</v>
      </c>
      <c r="Q13" s="39">
        <f t="shared" si="1"/>
        <v>2</v>
      </c>
      <c r="R13" s="77"/>
      <c r="S13" s="77"/>
      <c r="T13" s="77"/>
      <c r="U13" s="77"/>
      <c r="V13" s="77"/>
      <c r="W13" s="77"/>
      <c r="X13" s="77"/>
    </row>
    <row r="14" spans="1:24" ht="15" customHeight="1" x14ac:dyDescent="0.15">
      <c r="A14" s="350" t="s">
        <v>82</v>
      </c>
      <c r="B14" s="375" t="s">
        <v>16</v>
      </c>
      <c r="C14" s="373" t="s">
        <v>79</v>
      </c>
      <c r="D14" s="379"/>
      <c r="E14" s="380"/>
      <c r="F14" s="381"/>
      <c r="G14" s="380">
        <v>30</v>
      </c>
      <c r="H14" s="380" t="s">
        <v>75</v>
      </c>
      <c r="I14" s="382">
        <v>2</v>
      </c>
      <c r="J14" s="93"/>
      <c r="K14" s="39"/>
      <c r="L14" s="39"/>
      <c r="M14" s="39"/>
      <c r="N14" s="39"/>
      <c r="O14" s="94"/>
      <c r="P14" s="38">
        <f t="shared" si="0"/>
        <v>30</v>
      </c>
      <c r="Q14" s="39">
        <f t="shared" si="1"/>
        <v>2</v>
      </c>
      <c r="R14" s="77"/>
      <c r="S14" s="77"/>
      <c r="T14" s="77"/>
      <c r="U14" s="77"/>
      <c r="V14" s="77"/>
      <c r="W14" s="77"/>
      <c r="X14" s="77"/>
    </row>
    <row r="15" spans="1:24" x14ac:dyDescent="0.15">
      <c r="A15" s="86" t="s">
        <v>83</v>
      </c>
      <c r="B15" s="90" t="s">
        <v>16</v>
      </c>
      <c r="C15" s="19" t="s">
        <v>79</v>
      </c>
      <c r="D15" s="29">
        <v>30</v>
      </c>
      <c r="E15" s="22" t="s">
        <v>75</v>
      </c>
      <c r="F15" s="21">
        <v>2</v>
      </c>
      <c r="G15" s="20"/>
      <c r="H15" s="22"/>
      <c r="I15" s="30"/>
      <c r="J15" s="93"/>
      <c r="K15" s="39"/>
      <c r="L15" s="39"/>
      <c r="M15" s="39"/>
      <c r="N15" s="39"/>
      <c r="O15" s="94"/>
      <c r="P15" s="38">
        <f t="shared" si="0"/>
        <v>30</v>
      </c>
      <c r="Q15" s="39">
        <f t="shared" si="1"/>
        <v>2</v>
      </c>
      <c r="R15" s="77"/>
      <c r="S15" s="77"/>
      <c r="T15" s="77"/>
      <c r="U15" s="77"/>
      <c r="V15" s="77"/>
      <c r="W15" s="77"/>
      <c r="X15" s="77"/>
    </row>
    <row r="16" spans="1:24" x14ac:dyDescent="0.15">
      <c r="A16" s="102" t="s">
        <v>65</v>
      </c>
      <c r="B16" s="87" t="s">
        <v>16</v>
      </c>
      <c r="C16" s="144" t="s">
        <v>79</v>
      </c>
      <c r="D16" s="29">
        <v>30</v>
      </c>
      <c r="E16" s="20" t="s">
        <v>71</v>
      </c>
      <c r="F16" s="21">
        <v>2</v>
      </c>
      <c r="G16" s="99"/>
      <c r="H16" s="99"/>
      <c r="I16" s="107"/>
      <c r="J16" s="54"/>
      <c r="K16" s="57"/>
      <c r="L16" s="71"/>
      <c r="M16" s="70"/>
      <c r="N16" s="57"/>
      <c r="O16" s="92"/>
      <c r="P16" s="38">
        <f t="shared" si="0"/>
        <v>30</v>
      </c>
      <c r="Q16" s="39">
        <f t="shared" si="1"/>
        <v>2</v>
      </c>
      <c r="R16" s="77"/>
      <c r="S16" s="77"/>
      <c r="T16" s="77"/>
      <c r="U16" s="77"/>
      <c r="V16" s="77"/>
      <c r="W16" s="77"/>
      <c r="X16" s="77"/>
    </row>
    <row r="17" spans="1:24" x14ac:dyDescent="0.15">
      <c r="A17" s="102" t="s">
        <v>84</v>
      </c>
      <c r="B17" s="87" t="s">
        <v>16</v>
      </c>
      <c r="C17" s="19" t="s">
        <v>79</v>
      </c>
      <c r="D17" s="139"/>
      <c r="E17" s="99"/>
      <c r="F17" s="99"/>
      <c r="G17" s="20">
        <v>30</v>
      </c>
      <c r="H17" s="20" t="s">
        <v>71</v>
      </c>
      <c r="I17" s="30">
        <v>2</v>
      </c>
      <c r="J17" s="54"/>
      <c r="K17" s="50"/>
      <c r="L17" s="4"/>
      <c r="M17" s="22"/>
      <c r="N17" s="105"/>
      <c r="O17" s="92"/>
      <c r="P17" s="38">
        <f t="shared" si="0"/>
        <v>30</v>
      </c>
      <c r="Q17" s="39">
        <f t="shared" si="1"/>
        <v>2</v>
      </c>
      <c r="R17" s="77"/>
      <c r="S17" s="77"/>
      <c r="T17" s="77"/>
      <c r="U17" s="77"/>
      <c r="V17" s="77"/>
      <c r="W17" s="77"/>
      <c r="X17" s="77"/>
    </row>
    <row r="18" spans="1:24" x14ac:dyDescent="0.15">
      <c r="A18" s="86" t="s">
        <v>72</v>
      </c>
      <c r="B18" s="90" t="s">
        <v>16</v>
      </c>
      <c r="C18" s="144" t="s">
        <v>79</v>
      </c>
      <c r="D18" s="29"/>
      <c r="E18" s="22"/>
      <c r="F18" s="21"/>
      <c r="G18" s="20"/>
      <c r="H18" s="22"/>
      <c r="I18" s="30"/>
      <c r="J18" s="20">
        <v>30</v>
      </c>
      <c r="K18" s="145" t="s">
        <v>71</v>
      </c>
      <c r="L18" s="21">
        <v>2</v>
      </c>
      <c r="M18" s="22"/>
      <c r="N18" s="105"/>
      <c r="O18" s="92"/>
      <c r="P18" s="38">
        <f t="shared" si="0"/>
        <v>30</v>
      </c>
      <c r="Q18" s="39">
        <f t="shared" si="1"/>
        <v>2</v>
      </c>
      <c r="R18" s="77"/>
      <c r="S18" s="77"/>
      <c r="T18" s="77"/>
      <c r="U18" s="77"/>
      <c r="V18" s="77"/>
      <c r="W18" s="77"/>
      <c r="X18" s="77"/>
    </row>
    <row r="19" spans="1:24" x14ac:dyDescent="0.15">
      <c r="A19" s="86" t="s">
        <v>36</v>
      </c>
      <c r="B19" s="90" t="s">
        <v>16</v>
      </c>
      <c r="C19" s="144" t="s">
        <v>79</v>
      </c>
      <c r="D19" s="29">
        <v>30</v>
      </c>
      <c r="E19" s="20" t="s">
        <v>74</v>
      </c>
      <c r="F19" s="21">
        <v>1</v>
      </c>
      <c r="G19" s="20">
        <v>30</v>
      </c>
      <c r="H19" s="20" t="s">
        <v>71</v>
      </c>
      <c r="I19" s="30">
        <v>2</v>
      </c>
      <c r="J19" s="54"/>
      <c r="K19" s="50"/>
      <c r="L19" s="4"/>
      <c r="M19" s="22"/>
      <c r="N19" s="105"/>
      <c r="O19" s="92"/>
      <c r="P19" s="38">
        <f t="shared" si="0"/>
        <v>60</v>
      </c>
      <c r="Q19" s="39">
        <f t="shared" si="1"/>
        <v>3</v>
      </c>
      <c r="R19" s="77"/>
      <c r="S19" s="77"/>
      <c r="T19" s="77"/>
      <c r="U19" s="77"/>
      <c r="V19" s="77"/>
      <c r="W19" s="77"/>
      <c r="X19" s="77"/>
    </row>
    <row r="20" spans="1:24" x14ac:dyDescent="0.15">
      <c r="A20" s="399" t="s">
        <v>28</v>
      </c>
      <c r="B20" s="400" t="s">
        <v>16</v>
      </c>
      <c r="C20" s="391" t="s">
        <v>79</v>
      </c>
      <c r="D20" s="392">
        <v>4</v>
      </c>
      <c r="E20" s="393" t="s">
        <v>74</v>
      </c>
      <c r="F20" s="394">
        <v>0</v>
      </c>
      <c r="G20" s="393"/>
      <c r="H20" s="393"/>
      <c r="I20" s="395"/>
      <c r="J20" s="69"/>
      <c r="K20" s="138"/>
      <c r="L20" s="396"/>
      <c r="M20" s="397"/>
      <c r="N20" s="398"/>
      <c r="O20" s="72"/>
      <c r="P20" s="75"/>
      <c r="Q20" s="76"/>
      <c r="R20" s="77"/>
      <c r="S20" s="77"/>
      <c r="T20" s="77"/>
      <c r="U20" s="77"/>
      <c r="V20" s="77"/>
      <c r="W20" s="77"/>
      <c r="X20" s="77"/>
    </row>
    <row r="21" spans="1:24" ht="14.25" thickBot="1" x14ac:dyDescent="0.2">
      <c r="A21" s="174" t="s">
        <v>37</v>
      </c>
      <c r="B21" s="109" t="s">
        <v>18</v>
      </c>
      <c r="C21" s="110" t="s">
        <v>78</v>
      </c>
      <c r="D21" s="95">
        <v>30</v>
      </c>
      <c r="E21" s="11" t="s">
        <v>75</v>
      </c>
      <c r="F21" s="67">
        <v>2</v>
      </c>
      <c r="G21" s="9">
        <v>30</v>
      </c>
      <c r="H21" s="11" t="s">
        <v>71</v>
      </c>
      <c r="I21" s="68">
        <v>3</v>
      </c>
      <c r="J21" s="69"/>
      <c r="K21" s="70"/>
      <c r="L21" s="10"/>
      <c r="M21" s="11"/>
      <c r="N21" s="70"/>
      <c r="O21" s="72"/>
      <c r="P21" s="75">
        <f t="shared" si="0"/>
        <v>60</v>
      </c>
      <c r="Q21" s="76">
        <f t="shared" si="1"/>
        <v>5</v>
      </c>
      <c r="R21" s="77"/>
      <c r="S21" s="77"/>
      <c r="T21" s="77"/>
      <c r="U21" s="77"/>
      <c r="V21" s="77"/>
      <c r="W21" s="77"/>
      <c r="X21" s="77"/>
    </row>
    <row r="22" spans="1:24" ht="14.25" thickBot="1" x14ac:dyDescent="0.2">
      <c r="A22" s="443" t="s">
        <v>85</v>
      </c>
      <c r="B22" s="444"/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5"/>
      <c r="Q22" s="112">
        <v>3</v>
      </c>
      <c r="R22" s="77"/>
      <c r="S22" s="77"/>
      <c r="T22" s="77"/>
      <c r="U22" s="77"/>
      <c r="V22" s="77"/>
      <c r="W22" s="77"/>
      <c r="X22" s="77"/>
    </row>
    <row r="23" spans="1:24" s="224" customFormat="1" ht="9.75" x14ac:dyDescent="0.1">
      <c r="A23" s="241"/>
      <c r="B23" s="268"/>
      <c r="C23" s="251" t="s">
        <v>32</v>
      </c>
      <c r="D23" s="244">
        <f>SUM(D4:D21)</f>
        <v>319</v>
      </c>
      <c r="E23" s="244"/>
      <c r="F23" s="245">
        <f>SUM(F4:F21)</f>
        <v>27</v>
      </c>
      <c r="G23" s="244">
        <f>SUM(G4:G21)</f>
        <v>345</v>
      </c>
      <c r="H23" s="244"/>
      <c r="I23" s="245">
        <f>SUM(I4:I21)</f>
        <v>30</v>
      </c>
      <c r="J23" s="246">
        <f>SUM(J4:J22)</f>
        <v>210</v>
      </c>
      <c r="K23" s="246"/>
      <c r="L23" s="248">
        <f>SUM(L4:L22)</f>
        <v>26</v>
      </c>
      <c r="M23" s="246">
        <f>SUM(M4:M21)</f>
        <v>109</v>
      </c>
      <c r="N23" s="246"/>
      <c r="O23" s="248">
        <f>SUM(O4:O21)</f>
        <v>34</v>
      </c>
      <c r="P23" s="269">
        <f>SUM(P4:P21)</f>
        <v>979</v>
      </c>
      <c r="Q23" s="270">
        <f>SUM(Q4:Q21)</f>
        <v>117</v>
      </c>
      <c r="R23" s="283"/>
      <c r="S23" s="283"/>
      <c r="T23" s="283"/>
      <c r="U23" s="283"/>
      <c r="V23" s="283"/>
      <c r="W23" s="283"/>
      <c r="X23" s="283"/>
    </row>
    <row r="24" spans="1:24" s="224" customFormat="1" ht="9.75" x14ac:dyDescent="0.1">
      <c r="A24" s="242"/>
      <c r="B24" s="242"/>
      <c r="C24" s="305" t="s">
        <v>33</v>
      </c>
      <c r="D24" s="478">
        <f>SUM(D23,G23)-(D10+D11+G10+G11)</f>
        <v>574</v>
      </c>
      <c r="E24" s="478"/>
      <c r="F24" s="478"/>
      <c r="G24" s="478">
        <f>SUM(F23,I23)</f>
        <v>57</v>
      </c>
      <c r="H24" s="478"/>
      <c r="I24" s="478"/>
      <c r="J24" s="478">
        <f>SUM(J23,M23)-(J10+J11+M10+M11)</f>
        <v>229</v>
      </c>
      <c r="K24" s="478"/>
      <c r="L24" s="478"/>
      <c r="M24" s="478">
        <f>SUM(L23,O23)</f>
        <v>60</v>
      </c>
      <c r="N24" s="478"/>
      <c r="O24" s="478"/>
      <c r="P24" s="271"/>
      <c r="Q24" s="272">
        <f>Q23+Q22</f>
        <v>120</v>
      </c>
      <c r="R24" s="283"/>
      <c r="S24" s="283"/>
      <c r="T24" s="283"/>
      <c r="U24" s="283"/>
      <c r="V24" s="283"/>
      <c r="W24" s="283"/>
      <c r="X24" s="283"/>
    </row>
    <row r="25" spans="1:24" s="224" customFormat="1" ht="9.75" x14ac:dyDescent="0.1">
      <c r="A25" s="242"/>
      <c r="B25" s="242"/>
      <c r="C25" s="242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54">
        <f>SUM(Q22,Q21,Q11,Q10,Q8,Q7,Q6,)</f>
        <v>39</v>
      </c>
      <c r="Q25" s="274" t="s">
        <v>7</v>
      </c>
      <c r="R25" s="283"/>
      <c r="S25" s="283"/>
      <c r="T25" s="283"/>
      <c r="U25" s="283"/>
      <c r="V25" s="283"/>
      <c r="W25" s="283"/>
      <c r="X25" s="283"/>
    </row>
    <row r="26" spans="1:24" hidden="1" x14ac:dyDescent="0.15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43">
        <f>(P25*100)/Q24</f>
        <v>32.5</v>
      </c>
      <c r="Q26" s="113"/>
      <c r="R26" s="77"/>
      <c r="S26" s="77"/>
      <c r="T26" s="77"/>
      <c r="U26" s="77"/>
      <c r="V26" s="77"/>
      <c r="W26" s="77"/>
      <c r="X26" s="77"/>
    </row>
    <row r="27" spans="1:24" x14ac:dyDescent="0.1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</sheetData>
  <sheetProtection selectLockedCells="1" selectUnlockedCells="1"/>
  <mergeCells count="17">
    <mergeCell ref="A1:Q1"/>
    <mergeCell ref="A22:P22"/>
    <mergeCell ref="A2:A4"/>
    <mergeCell ref="B2:B4"/>
    <mergeCell ref="C2:C4"/>
    <mergeCell ref="D24:F24"/>
    <mergeCell ref="G24:I24"/>
    <mergeCell ref="J24:L24"/>
    <mergeCell ref="M24:O24"/>
    <mergeCell ref="Q2:Q4"/>
    <mergeCell ref="D3:F3"/>
    <mergeCell ref="J2:O2"/>
    <mergeCell ref="P2:P4"/>
    <mergeCell ref="G3:I3"/>
    <mergeCell ref="J3:L3"/>
    <mergeCell ref="M3:O3"/>
    <mergeCell ref="D2:I2"/>
  </mergeCells>
  <pageMargins left="0.23622047244094491" right="0.23622047244094491" top="0.39370078740157483" bottom="0.39370078740157483" header="0" footer="0"/>
  <pageSetup paperSize="9" scale="81" firstPageNumber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Aran I</vt:lpstr>
      <vt:lpstr>Aran II</vt:lpstr>
      <vt:lpstr>Jazz I</vt:lpstr>
      <vt:lpstr>Jazz II</vt:lpstr>
      <vt:lpstr>Woka I</vt:lpstr>
      <vt:lpstr>Woka II</vt:lpstr>
      <vt:lpstr>FortJ I</vt:lpstr>
      <vt:lpstr>FortJ II</vt:lpstr>
      <vt:lpstr>Aran I!Print_Area</vt:lpstr>
      <vt:lpstr>FortJ I!Print_Area</vt:lpstr>
      <vt:lpstr>Jazz I!Print_Area</vt:lpstr>
      <vt:lpstr>Woka 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</dc:creator>
  <cp:lastModifiedBy>Krzysztof Sowinski</cp:lastModifiedBy>
  <cp:lastPrinted>2019-04-26T11:41:04Z</cp:lastPrinted>
  <dcterms:created xsi:type="dcterms:W3CDTF">2012-11-07T08:58:49Z</dcterms:created>
  <dcterms:modified xsi:type="dcterms:W3CDTF">2021-02-02T15:34:10Z</dcterms:modified>
</cp:coreProperties>
</file>