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.sowinski\Desktop\"/>
    </mc:Choice>
  </mc:AlternateContent>
  <bookViews>
    <workbookView xWindow="0" yWindow="0" windowWidth="23040" windowHeight="9195" tabRatio="500" firstSheet="10" activeTab="17"/>
  </bookViews>
  <sheets>
    <sheet name="Studium" sheetId="1" r:id="rId1"/>
    <sheet name="Fort I" sheetId="2" r:id="rId2"/>
    <sheet name="Fort II" sheetId="3" r:id="rId3"/>
    <sheet name="Orga I" sheetId="4" r:id="rId4"/>
    <sheet name="Orga II" sheetId="5" r:id="rId5"/>
    <sheet name="Klaw I" sheetId="6" r:id="rId6"/>
    <sheet name="Klaw II" sheetId="7" r:id="rId7"/>
    <sheet name="Akor I" sheetId="8" r:id="rId8"/>
    <sheet name="Akor II" sheetId="9" r:id="rId9"/>
    <sheet name="Hist I" sheetId="10" r:id="rId10"/>
    <sheet name="Hist II" sheetId="11" r:id="rId11"/>
    <sheet name="Perk I" sheetId="12" r:id="rId12"/>
    <sheet name="Perk II" sheetId="13" r:id="rId13"/>
    <sheet name="Saks I" sheetId="14" r:id="rId14"/>
    <sheet name="Saks II" sheetId="15" r:id="rId15"/>
    <sheet name="Ob+Fg I" sheetId="16" r:id="rId16"/>
    <sheet name="Dęte I" sheetId="17" r:id="rId17"/>
    <sheet name="Dęte II" sheetId="18" r:id="rId18"/>
  </sheets>
  <definedNames>
    <definedName name="_xlnm.Print_Area" localSheetId="7">'Akor I'!$A$1:$W$31</definedName>
    <definedName name="_xlnm.Print_Area" localSheetId="16">'Dęte I'!$A$1:$W$34</definedName>
    <definedName name="_xlnm.Print_Area" localSheetId="1">'Fort I'!$A$1:$W$33</definedName>
    <definedName name="_xlnm.Print_Area" localSheetId="9">'Hist I'!$A$1:$W$34</definedName>
    <definedName name="_xlnm.Print_Area" localSheetId="5">'Klaw I'!$A$1:$W$33</definedName>
    <definedName name="_xlnm.Print_Area" localSheetId="6">'Klaw II'!$A$1:$Q$31</definedName>
    <definedName name="_xlnm.Print_Area" localSheetId="3">'Orga I'!$A$1:$W$34</definedName>
    <definedName name="_xlnm.Print_Area" localSheetId="11">'Perk I'!$A$1:$W$33</definedName>
    <definedName name="_xlnm.Print_Area" localSheetId="13">'Saks I'!$A$1:$W$34</definedName>
    <definedName name="_xlnm.Print_Area" localSheetId="14">'Saks II'!$A$1:$Q$30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P30" i="18" l="1"/>
  <c r="O28" i="18"/>
  <c r="M28" i="18"/>
  <c r="L28" i="18"/>
  <c r="M29" i="18" s="1"/>
  <c r="J28" i="18"/>
  <c r="J29" i="18" s="1"/>
  <c r="I28" i="18"/>
  <c r="G28" i="18"/>
  <c r="F28" i="18"/>
  <c r="G29" i="18" s="1"/>
  <c r="D28" i="18"/>
  <c r="D29" i="18" s="1"/>
  <c r="Q26" i="18"/>
  <c r="P26" i="18"/>
  <c r="Q25" i="18"/>
  <c r="P25" i="18"/>
  <c r="Q23" i="18"/>
  <c r="P23" i="18"/>
  <c r="Q22" i="18"/>
  <c r="P22" i="18"/>
  <c r="Q21" i="18"/>
  <c r="P21" i="18"/>
  <c r="Q20" i="18"/>
  <c r="P20" i="18"/>
  <c r="P19" i="18"/>
  <c r="Q18" i="18"/>
  <c r="P18" i="18"/>
  <c r="Q17" i="18"/>
  <c r="P17" i="18"/>
  <c r="Q16" i="18"/>
  <c r="P16" i="18"/>
  <c r="Q15" i="18"/>
  <c r="P15" i="18"/>
  <c r="Q14" i="18"/>
  <c r="P14" i="18"/>
  <c r="Q13" i="18"/>
  <c r="P13" i="18"/>
  <c r="Q12" i="18"/>
  <c r="P12" i="18"/>
  <c r="Q11" i="18"/>
  <c r="P11" i="18"/>
  <c r="Q10" i="18"/>
  <c r="P10" i="18"/>
  <c r="Q9" i="18"/>
  <c r="P9" i="18"/>
  <c r="Q8" i="18"/>
  <c r="P8" i="18"/>
  <c r="Q7" i="18"/>
  <c r="P7" i="18"/>
  <c r="Q6" i="18"/>
  <c r="P6" i="18"/>
  <c r="Q5" i="18"/>
  <c r="Q28" i="18" s="1"/>
  <c r="Q29" i="18" s="1"/>
  <c r="P5" i="18"/>
  <c r="P28" i="18" s="1"/>
  <c r="J32" i="17"/>
  <c r="G32" i="17"/>
  <c r="U31" i="17"/>
  <c r="S31" i="17"/>
  <c r="R31" i="17"/>
  <c r="S32" i="17" s="1"/>
  <c r="P31" i="17"/>
  <c r="P32" i="17" s="1"/>
  <c r="O31" i="17"/>
  <c r="M32" i="17" s="1"/>
  <c r="M31" i="17"/>
  <c r="L31" i="17"/>
  <c r="J31" i="17"/>
  <c r="I31" i="17"/>
  <c r="G31" i="17"/>
  <c r="F31" i="17"/>
  <c r="D31" i="17"/>
  <c r="D32" i="17" s="1"/>
  <c r="W29" i="17"/>
  <c r="V29" i="17"/>
  <c r="W28" i="17"/>
  <c r="V28" i="17"/>
  <c r="W27" i="17"/>
  <c r="V27" i="17"/>
  <c r="W26" i="17"/>
  <c r="V33" i="17" s="1"/>
  <c r="V34" i="17" s="1"/>
  <c r="V26" i="17"/>
  <c r="W25" i="17"/>
  <c r="V25" i="17"/>
  <c r="W24" i="17"/>
  <c r="V24" i="17"/>
  <c r="W23" i="17"/>
  <c r="V23" i="17"/>
  <c r="W22" i="17"/>
  <c r="V22" i="17"/>
  <c r="W21" i="17"/>
  <c r="V21" i="17"/>
  <c r="W20" i="17"/>
  <c r="V20" i="17"/>
  <c r="W19" i="17"/>
  <c r="V19" i="17"/>
  <c r="W17" i="17"/>
  <c r="V17" i="17"/>
  <c r="W16" i="17"/>
  <c r="V16" i="17"/>
  <c r="W15" i="17"/>
  <c r="V15" i="17"/>
  <c r="W14" i="17"/>
  <c r="V14" i="17"/>
  <c r="W13" i="17"/>
  <c r="V13" i="17"/>
  <c r="W12" i="17"/>
  <c r="V12" i="17"/>
  <c r="W11" i="17"/>
  <c r="V11" i="17"/>
  <c r="W10" i="17"/>
  <c r="V10" i="17"/>
  <c r="W9" i="17"/>
  <c r="V9" i="17"/>
  <c r="W8" i="17"/>
  <c r="V8" i="17"/>
  <c r="W7" i="17"/>
  <c r="V7" i="17"/>
  <c r="W6" i="17"/>
  <c r="V6" i="17"/>
  <c r="W5" i="17"/>
  <c r="W31" i="17" s="1"/>
  <c r="W32" i="17" s="1"/>
  <c r="V5" i="17"/>
  <c r="G33" i="16"/>
  <c r="U32" i="16"/>
  <c r="S33" i="16" s="1"/>
  <c r="S32" i="16"/>
  <c r="R32" i="16"/>
  <c r="P32" i="16"/>
  <c r="P33" i="16" s="1"/>
  <c r="O32" i="16"/>
  <c r="M33" i="16" s="1"/>
  <c r="M32" i="16"/>
  <c r="J33" i="16" s="1"/>
  <c r="L32" i="16"/>
  <c r="J32" i="16"/>
  <c r="I32" i="16"/>
  <c r="G32" i="16"/>
  <c r="F32" i="16"/>
  <c r="D32" i="16"/>
  <c r="D33" i="16" s="1"/>
  <c r="W30" i="16"/>
  <c r="V30" i="16"/>
  <c r="W29" i="16"/>
  <c r="V29" i="16"/>
  <c r="W28" i="16"/>
  <c r="V28" i="16"/>
  <c r="W27" i="16"/>
  <c r="V34" i="16" s="1"/>
  <c r="V27" i="16"/>
  <c r="W26" i="16"/>
  <c r="V26" i="16"/>
  <c r="W25" i="16"/>
  <c r="V25" i="16"/>
  <c r="W24" i="16"/>
  <c r="V24" i="16"/>
  <c r="W23" i="16"/>
  <c r="V23" i="16"/>
  <c r="W22" i="16"/>
  <c r="V22" i="16"/>
  <c r="W21" i="16"/>
  <c r="V21" i="16"/>
  <c r="W20" i="16"/>
  <c r="V20" i="16"/>
  <c r="W18" i="16"/>
  <c r="V18" i="16"/>
  <c r="W17" i="16"/>
  <c r="V17" i="16"/>
  <c r="W16" i="16"/>
  <c r="V16" i="16"/>
  <c r="W15" i="16"/>
  <c r="V15" i="16"/>
  <c r="W14" i="16"/>
  <c r="V14" i="16"/>
  <c r="W13" i="16"/>
  <c r="V13" i="16"/>
  <c r="W12" i="16"/>
  <c r="V12" i="16"/>
  <c r="W11" i="16"/>
  <c r="V11" i="16"/>
  <c r="W10" i="16"/>
  <c r="V10" i="16"/>
  <c r="W9" i="16"/>
  <c r="V9" i="16"/>
  <c r="W8" i="16"/>
  <c r="V8" i="16"/>
  <c r="W7" i="16"/>
  <c r="V7" i="16"/>
  <c r="W6" i="16"/>
  <c r="V6" i="16"/>
  <c r="W5" i="16"/>
  <c r="V5" i="16"/>
  <c r="O27" i="15"/>
  <c r="M27" i="15"/>
  <c r="L27" i="15"/>
  <c r="M28" i="15" s="1"/>
  <c r="J27" i="15"/>
  <c r="J28" i="15" s="1"/>
  <c r="I27" i="15"/>
  <c r="G27" i="15"/>
  <c r="D28" i="15" s="1"/>
  <c r="F27" i="15"/>
  <c r="G28" i="15" s="1"/>
  <c r="D27" i="15"/>
  <c r="Q25" i="15"/>
  <c r="P25" i="15"/>
  <c r="Q24" i="15"/>
  <c r="P29" i="15" s="1"/>
  <c r="P24" i="15"/>
  <c r="Q22" i="15"/>
  <c r="P22" i="15"/>
  <c r="Q21" i="15"/>
  <c r="Q27" i="15" s="1"/>
  <c r="Q28" i="15" s="1"/>
  <c r="P21" i="15"/>
  <c r="Q20" i="15"/>
  <c r="P20" i="15"/>
  <c r="Q19" i="15"/>
  <c r="P19" i="15"/>
  <c r="P18" i="15"/>
  <c r="Q17" i="15"/>
  <c r="P17" i="15"/>
  <c r="Q16" i="15"/>
  <c r="P16" i="15"/>
  <c r="Q15" i="15"/>
  <c r="P15" i="15"/>
  <c r="Q14" i="15"/>
  <c r="P14" i="15"/>
  <c r="Q13" i="15"/>
  <c r="P13" i="15"/>
  <c r="Q12" i="15"/>
  <c r="P12" i="15"/>
  <c r="Q11" i="15"/>
  <c r="P11" i="15"/>
  <c r="Q10" i="15"/>
  <c r="P10" i="15"/>
  <c r="Q9" i="15"/>
  <c r="P9" i="15"/>
  <c r="Q8" i="15"/>
  <c r="P8" i="15"/>
  <c r="Q7" i="15"/>
  <c r="P7" i="15"/>
  <c r="Q6" i="15"/>
  <c r="P6" i="15"/>
  <c r="Q5" i="15"/>
  <c r="P5" i="15"/>
  <c r="P27" i="15" s="1"/>
  <c r="J32" i="14"/>
  <c r="G32" i="14"/>
  <c r="U31" i="14"/>
  <c r="S31" i="14"/>
  <c r="R31" i="14"/>
  <c r="S32" i="14" s="1"/>
  <c r="P31" i="14"/>
  <c r="P32" i="14" s="1"/>
  <c r="O31" i="14"/>
  <c r="M32" i="14" s="1"/>
  <c r="M31" i="14"/>
  <c r="L31" i="14"/>
  <c r="J31" i="14"/>
  <c r="I31" i="14"/>
  <c r="G31" i="14"/>
  <c r="F31" i="14"/>
  <c r="D31" i="14"/>
  <c r="D32" i="14" s="1"/>
  <c r="W29" i="14"/>
  <c r="V29" i="14"/>
  <c r="W28" i="14"/>
  <c r="V28" i="14"/>
  <c r="W27" i="14"/>
  <c r="V27" i="14"/>
  <c r="W26" i="14"/>
  <c r="V33" i="14" s="1"/>
  <c r="V26" i="14"/>
  <c r="W25" i="14"/>
  <c r="V25" i="14"/>
  <c r="W24" i="14"/>
  <c r="V24" i="14"/>
  <c r="W23" i="14"/>
  <c r="V23" i="14"/>
  <c r="W22" i="14"/>
  <c r="V22" i="14"/>
  <c r="W21" i="14"/>
  <c r="V21" i="14"/>
  <c r="W20" i="14"/>
  <c r="V20" i="14"/>
  <c r="W19" i="14"/>
  <c r="V19" i="14"/>
  <c r="W17" i="14"/>
  <c r="V17" i="14"/>
  <c r="W16" i="14"/>
  <c r="V16" i="14"/>
  <c r="W15" i="14"/>
  <c r="V15" i="14"/>
  <c r="W14" i="14"/>
  <c r="V14" i="14"/>
  <c r="W13" i="14"/>
  <c r="V13" i="14"/>
  <c r="W12" i="14"/>
  <c r="V12" i="14"/>
  <c r="W11" i="14"/>
  <c r="V11" i="14"/>
  <c r="W10" i="14"/>
  <c r="V10" i="14"/>
  <c r="W9" i="14"/>
  <c r="V9" i="14"/>
  <c r="W8" i="14"/>
  <c r="V8" i="14"/>
  <c r="W7" i="14"/>
  <c r="V7" i="14"/>
  <c r="W6" i="14"/>
  <c r="V6" i="14"/>
  <c r="W5" i="14"/>
  <c r="W31" i="14" s="1"/>
  <c r="W32" i="14" s="1"/>
  <c r="V5" i="14"/>
  <c r="V31" i="14" s="1"/>
  <c r="O28" i="13"/>
  <c r="M28" i="13"/>
  <c r="L28" i="13"/>
  <c r="M29" i="13" s="1"/>
  <c r="J28" i="13"/>
  <c r="J29" i="13" s="1"/>
  <c r="I28" i="13"/>
  <c r="G28" i="13"/>
  <c r="F28" i="13"/>
  <c r="G29" i="13" s="1"/>
  <c r="D28" i="13"/>
  <c r="D29" i="13" s="1"/>
  <c r="Q26" i="13"/>
  <c r="P26" i="13"/>
  <c r="Q25" i="13"/>
  <c r="P30" i="13" s="1"/>
  <c r="P25" i="13"/>
  <c r="Q23" i="13"/>
  <c r="P23" i="13"/>
  <c r="Q22" i="13"/>
  <c r="P22" i="13"/>
  <c r="Q21" i="13"/>
  <c r="P21" i="13"/>
  <c r="Q20" i="13"/>
  <c r="P20" i="13"/>
  <c r="P19" i="13"/>
  <c r="Q18" i="13"/>
  <c r="P18" i="13"/>
  <c r="Q17" i="13"/>
  <c r="P17" i="13"/>
  <c r="Q16" i="13"/>
  <c r="P16" i="13"/>
  <c r="Q15" i="13"/>
  <c r="P15" i="13"/>
  <c r="Q14" i="13"/>
  <c r="P14" i="13"/>
  <c r="Q13" i="13"/>
  <c r="P13" i="13"/>
  <c r="Q12" i="13"/>
  <c r="Q11" i="13"/>
  <c r="P11" i="13"/>
  <c r="Q10" i="13"/>
  <c r="P10" i="13"/>
  <c r="Q9" i="13"/>
  <c r="P9" i="13"/>
  <c r="Q8" i="13"/>
  <c r="P8" i="13"/>
  <c r="Q7" i="13"/>
  <c r="P7" i="13"/>
  <c r="Q6" i="13"/>
  <c r="P6" i="13"/>
  <c r="Q5" i="13"/>
  <c r="Q28" i="13" s="1"/>
  <c r="Q29" i="13" s="1"/>
  <c r="P5" i="13"/>
  <c r="P28" i="13" s="1"/>
  <c r="U30" i="12"/>
  <c r="S30" i="12"/>
  <c r="R30" i="12"/>
  <c r="P30" i="12"/>
  <c r="O30" i="12"/>
  <c r="M30" i="12"/>
  <c r="L30" i="12"/>
  <c r="J30" i="12"/>
  <c r="I30" i="12"/>
  <c r="G31" i="12" s="1"/>
  <c r="G30" i="12"/>
  <c r="F30" i="12"/>
  <c r="D30" i="12"/>
  <c r="W28" i="12"/>
  <c r="V28" i="12"/>
  <c r="W27" i="12"/>
  <c r="V27" i="12"/>
  <c r="W26" i="12"/>
  <c r="V26" i="12"/>
  <c r="W25" i="12"/>
  <c r="V32" i="12" s="1"/>
  <c r="V25" i="12"/>
  <c r="W24" i="12"/>
  <c r="V24" i="12"/>
  <c r="W23" i="12"/>
  <c r="V23" i="12"/>
  <c r="W22" i="12"/>
  <c r="V22" i="12"/>
  <c r="W21" i="12"/>
  <c r="V21" i="12"/>
  <c r="W20" i="12"/>
  <c r="V20" i="12"/>
  <c r="W19" i="12"/>
  <c r="V19" i="12"/>
  <c r="W18" i="12"/>
  <c r="V18" i="12"/>
  <c r="W16" i="12"/>
  <c r="V16" i="12"/>
  <c r="W15" i="12"/>
  <c r="V15" i="12"/>
  <c r="W14" i="12"/>
  <c r="V14" i="12"/>
  <c r="W13" i="12"/>
  <c r="V13" i="12"/>
  <c r="W12" i="12"/>
  <c r="V12" i="12"/>
  <c r="W11" i="12"/>
  <c r="V11" i="12"/>
  <c r="W10" i="12"/>
  <c r="V10" i="12"/>
  <c r="W9" i="12"/>
  <c r="V9" i="12"/>
  <c r="W8" i="12"/>
  <c r="V8" i="12"/>
  <c r="W7" i="12"/>
  <c r="V7" i="12"/>
  <c r="W6" i="12"/>
  <c r="V6" i="12"/>
  <c r="W5" i="12"/>
  <c r="V5" i="12"/>
  <c r="O29" i="11"/>
  <c r="M29" i="11"/>
  <c r="L29" i="11"/>
  <c r="M30" i="11" s="1"/>
  <c r="J29" i="11"/>
  <c r="J30" i="11" s="1"/>
  <c r="I29" i="11"/>
  <c r="G30" i="11" s="1"/>
  <c r="G29" i="11"/>
  <c r="F29" i="11"/>
  <c r="D29" i="11"/>
  <c r="D30" i="11" s="1"/>
  <c r="Q27" i="11"/>
  <c r="P27" i="11"/>
  <c r="Q26" i="11"/>
  <c r="P26" i="11"/>
  <c r="Q24" i="11"/>
  <c r="P24" i="11"/>
  <c r="Q23" i="11"/>
  <c r="P23" i="11"/>
  <c r="Q22" i="11"/>
  <c r="P22" i="11"/>
  <c r="Q21" i="11"/>
  <c r="P21" i="11"/>
  <c r="Q20" i="11"/>
  <c r="P20" i="11"/>
  <c r="P19" i="11"/>
  <c r="Q18" i="11"/>
  <c r="P18" i="11"/>
  <c r="Q17" i="11"/>
  <c r="P17" i="11"/>
  <c r="Q16" i="11"/>
  <c r="P16" i="11"/>
  <c r="Q15" i="11"/>
  <c r="P15" i="11"/>
  <c r="Q14" i="11"/>
  <c r="P14" i="11"/>
  <c r="Q13" i="11"/>
  <c r="P13" i="11"/>
  <c r="Q12" i="11"/>
  <c r="P12" i="11"/>
  <c r="Q11" i="11"/>
  <c r="P11" i="11"/>
  <c r="Q10" i="11"/>
  <c r="P10" i="11"/>
  <c r="Q9" i="11"/>
  <c r="P31" i="11" s="1"/>
  <c r="P9" i="11"/>
  <c r="Q8" i="11"/>
  <c r="P8" i="11"/>
  <c r="Q7" i="11"/>
  <c r="P7" i="11"/>
  <c r="Q6" i="11"/>
  <c r="P6" i="11"/>
  <c r="P29" i="11" s="1"/>
  <c r="Q5" i="11"/>
  <c r="Q29" i="11" s="1"/>
  <c r="Q30" i="11" s="1"/>
  <c r="P5" i="11"/>
  <c r="M32" i="10"/>
  <c r="J32" i="10"/>
  <c r="U31" i="10"/>
  <c r="S31" i="10"/>
  <c r="R31" i="10"/>
  <c r="S32" i="10" s="1"/>
  <c r="P31" i="10"/>
  <c r="P32" i="10" s="1"/>
  <c r="O31" i="10"/>
  <c r="M31" i="10"/>
  <c r="L31" i="10"/>
  <c r="J31" i="10"/>
  <c r="I31" i="10"/>
  <c r="G31" i="10"/>
  <c r="F31" i="10"/>
  <c r="G32" i="10" s="1"/>
  <c r="D31" i="10"/>
  <c r="D32" i="10" s="1"/>
  <c r="W29" i="10"/>
  <c r="V29" i="10"/>
  <c r="W28" i="10"/>
  <c r="V28" i="10"/>
  <c r="W27" i="10"/>
  <c r="V27" i="10"/>
  <c r="W26" i="10"/>
  <c r="V33" i="10" s="1"/>
  <c r="V26" i="10"/>
  <c r="W25" i="10"/>
  <c r="V25" i="10"/>
  <c r="W24" i="10"/>
  <c r="V24" i="10"/>
  <c r="W23" i="10"/>
  <c r="V23" i="10"/>
  <c r="W22" i="10"/>
  <c r="V22" i="10"/>
  <c r="W21" i="10"/>
  <c r="V21" i="10"/>
  <c r="W20" i="10"/>
  <c r="V20" i="10"/>
  <c r="W19" i="10"/>
  <c r="V19" i="10"/>
  <c r="W18" i="10"/>
  <c r="V18" i="10"/>
  <c r="W17" i="10"/>
  <c r="V17" i="10"/>
  <c r="W16" i="10"/>
  <c r="V16" i="10"/>
  <c r="W15" i="10"/>
  <c r="V15" i="10"/>
  <c r="W14" i="10"/>
  <c r="V14" i="10"/>
  <c r="W13" i="10"/>
  <c r="V13" i="10"/>
  <c r="W12" i="10"/>
  <c r="V12" i="10"/>
  <c r="W11" i="10"/>
  <c r="V11" i="10"/>
  <c r="W10" i="10"/>
  <c r="V10" i="10"/>
  <c r="W9" i="10"/>
  <c r="V9" i="10"/>
  <c r="W8" i="10"/>
  <c r="V8" i="10"/>
  <c r="W7" i="10"/>
  <c r="V7" i="10"/>
  <c r="W6" i="10"/>
  <c r="W31" i="10" s="1"/>
  <c r="W32" i="10" s="1"/>
  <c r="V6" i="10"/>
  <c r="W5" i="10"/>
  <c r="V5" i="10"/>
  <c r="O24" i="9"/>
  <c r="M24" i="9"/>
  <c r="L24" i="9"/>
  <c r="M25" i="9" s="1"/>
  <c r="J24" i="9"/>
  <c r="J25" i="9" s="1"/>
  <c r="I24" i="9"/>
  <c r="G25" i="9" s="1"/>
  <c r="G24" i="9"/>
  <c r="F24" i="9"/>
  <c r="D24" i="9"/>
  <c r="D25" i="9" s="1"/>
  <c r="Q22" i="9"/>
  <c r="P22" i="9"/>
  <c r="Q21" i="9"/>
  <c r="P26" i="9" s="1"/>
  <c r="P27" i="9" s="1"/>
  <c r="P21" i="9"/>
  <c r="Q19" i="9"/>
  <c r="P19" i="9"/>
  <c r="Q18" i="9"/>
  <c r="P18" i="9"/>
  <c r="Q17" i="9"/>
  <c r="P17" i="9"/>
  <c r="Q16" i="9"/>
  <c r="P16" i="9"/>
  <c r="P15" i="9"/>
  <c r="Q14" i="9"/>
  <c r="P14" i="9"/>
  <c r="Q13" i="9"/>
  <c r="P13" i="9"/>
  <c r="Q12" i="9"/>
  <c r="P12" i="9"/>
  <c r="Q11" i="9"/>
  <c r="P11" i="9"/>
  <c r="Q10" i="9"/>
  <c r="P10" i="9"/>
  <c r="Q9" i="9"/>
  <c r="P9" i="9"/>
  <c r="Q8" i="9"/>
  <c r="P8" i="9"/>
  <c r="Q7" i="9"/>
  <c r="P7" i="9"/>
  <c r="P24" i="9" s="1"/>
  <c r="Q6" i="9"/>
  <c r="P6" i="9"/>
  <c r="Q5" i="9"/>
  <c r="Q24" i="9" s="1"/>
  <c r="Q25" i="9" s="1"/>
  <c r="P5" i="9"/>
  <c r="U28" i="8"/>
  <c r="S29" i="8" s="1"/>
  <c r="S28" i="8"/>
  <c r="R28" i="8"/>
  <c r="P28" i="8"/>
  <c r="P29" i="8" s="1"/>
  <c r="O28" i="8"/>
  <c r="M28" i="8"/>
  <c r="L28" i="8"/>
  <c r="M29" i="8" s="1"/>
  <c r="J28" i="8"/>
  <c r="J29" i="8" s="1"/>
  <c r="I28" i="8"/>
  <c r="G29" i="8" s="1"/>
  <c r="G28" i="8"/>
  <c r="F28" i="8"/>
  <c r="D28" i="8"/>
  <c r="D29" i="8" s="1"/>
  <c r="W26" i="8"/>
  <c r="V26" i="8"/>
  <c r="W25" i="8"/>
  <c r="V25" i="8"/>
  <c r="W24" i="8"/>
  <c r="V30" i="8" s="1"/>
  <c r="V24" i="8"/>
  <c r="W23" i="8"/>
  <c r="V23" i="8"/>
  <c r="W22" i="8"/>
  <c r="V22" i="8"/>
  <c r="W21" i="8"/>
  <c r="V21" i="8"/>
  <c r="W20" i="8"/>
  <c r="V20" i="8"/>
  <c r="W19" i="8"/>
  <c r="V19" i="8"/>
  <c r="W18" i="8"/>
  <c r="V18" i="8"/>
  <c r="W17" i="8"/>
  <c r="V17" i="8"/>
  <c r="W16" i="8"/>
  <c r="V16" i="8"/>
  <c r="V15" i="8"/>
  <c r="W14" i="8"/>
  <c r="V14" i="8"/>
  <c r="W13" i="8"/>
  <c r="V13" i="8"/>
  <c r="W12" i="8"/>
  <c r="V12" i="8"/>
  <c r="W11" i="8"/>
  <c r="V11" i="8"/>
  <c r="W10" i="8"/>
  <c r="V10" i="8"/>
  <c r="W9" i="8"/>
  <c r="V9" i="8"/>
  <c r="W8" i="8"/>
  <c r="V8" i="8"/>
  <c r="W7" i="8"/>
  <c r="V7" i="8"/>
  <c r="W6" i="8"/>
  <c r="W28" i="8" s="1"/>
  <c r="W29" i="8" s="1"/>
  <c r="V6" i="8"/>
  <c r="W5" i="8"/>
  <c r="V5" i="8"/>
  <c r="P30" i="7"/>
  <c r="O28" i="7"/>
  <c r="M28" i="7"/>
  <c r="L28" i="7"/>
  <c r="M29" i="7" s="1"/>
  <c r="J28" i="7"/>
  <c r="J29" i="7" s="1"/>
  <c r="I28" i="7"/>
  <c r="G28" i="7"/>
  <c r="F28" i="7"/>
  <c r="G29" i="7" s="1"/>
  <c r="D28" i="7"/>
  <c r="D29" i="7" s="1"/>
  <c r="Q26" i="7"/>
  <c r="P26" i="7"/>
  <c r="Q25" i="7"/>
  <c r="P25" i="7"/>
  <c r="Q23" i="7"/>
  <c r="P23" i="7"/>
  <c r="Q22" i="7"/>
  <c r="P22" i="7"/>
  <c r="Q21" i="7"/>
  <c r="P21" i="7"/>
  <c r="Q20" i="7"/>
  <c r="P20" i="7"/>
  <c r="Q19" i="7"/>
  <c r="P19" i="7"/>
  <c r="P18" i="7"/>
  <c r="Q17" i="7"/>
  <c r="P17" i="7"/>
  <c r="Q16" i="7"/>
  <c r="P16" i="7"/>
  <c r="Q15" i="7"/>
  <c r="P15" i="7"/>
  <c r="Q14" i="7"/>
  <c r="P14" i="7"/>
  <c r="Q13" i="7"/>
  <c r="P13" i="7"/>
  <c r="Q12" i="7"/>
  <c r="P12" i="7"/>
  <c r="Q11" i="7"/>
  <c r="P11" i="7"/>
  <c r="Q10" i="7"/>
  <c r="P10" i="7"/>
  <c r="Q9" i="7"/>
  <c r="P9" i="7"/>
  <c r="Q8" i="7"/>
  <c r="P8" i="7"/>
  <c r="Q7" i="7"/>
  <c r="P7" i="7"/>
  <c r="Q6" i="7"/>
  <c r="P6" i="7"/>
  <c r="Q5" i="7"/>
  <c r="Q28" i="7" s="1"/>
  <c r="Q29" i="7" s="1"/>
  <c r="P5" i="7"/>
  <c r="P28" i="7" s="1"/>
  <c r="J31" i="6"/>
  <c r="G31" i="6"/>
  <c r="U30" i="6"/>
  <c r="S30" i="6"/>
  <c r="R30" i="6"/>
  <c r="S31" i="6" s="1"/>
  <c r="P30" i="6"/>
  <c r="P31" i="6" s="1"/>
  <c r="O30" i="6"/>
  <c r="M31" i="6" s="1"/>
  <c r="M30" i="6"/>
  <c r="L30" i="6"/>
  <c r="J30" i="6"/>
  <c r="I30" i="6"/>
  <c r="G30" i="6"/>
  <c r="F30" i="6"/>
  <c r="D30" i="6"/>
  <c r="D31" i="6" s="1"/>
  <c r="W28" i="6"/>
  <c r="V28" i="6"/>
  <c r="W27" i="6"/>
  <c r="V27" i="6"/>
  <c r="W26" i="6"/>
  <c r="V26" i="6"/>
  <c r="W25" i="6"/>
  <c r="V32" i="6" s="1"/>
  <c r="V25" i="6"/>
  <c r="W24" i="6"/>
  <c r="V24" i="6"/>
  <c r="W23" i="6"/>
  <c r="V23" i="6"/>
  <c r="W22" i="6"/>
  <c r="V22" i="6"/>
  <c r="W21" i="6"/>
  <c r="V21" i="6"/>
  <c r="W20" i="6"/>
  <c r="V20" i="6"/>
  <c r="W19" i="6"/>
  <c r="V19" i="6"/>
  <c r="W15" i="6"/>
  <c r="V15" i="6"/>
  <c r="W14" i="6"/>
  <c r="V14" i="6"/>
  <c r="W13" i="6"/>
  <c r="V13" i="6"/>
  <c r="W12" i="6"/>
  <c r="V12" i="6"/>
  <c r="W11" i="6"/>
  <c r="V11" i="6"/>
  <c r="W10" i="6"/>
  <c r="V10" i="6"/>
  <c r="W9" i="6"/>
  <c r="V9" i="6"/>
  <c r="W8" i="6"/>
  <c r="V8" i="6"/>
  <c r="W7" i="6"/>
  <c r="V7" i="6"/>
  <c r="W6" i="6"/>
  <c r="V6" i="6"/>
  <c r="V30" i="6" s="1"/>
  <c r="W5" i="6"/>
  <c r="W30" i="6" s="1"/>
  <c r="W31" i="6" s="1"/>
  <c r="V5" i="6"/>
  <c r="O26" i="5"/>
  <c r="M26" i="5"/>
  <c r="L26" i="5"/>
  <c r="J26" i="5"/>
  <c r="J27" i="5" s="1"/>
  <c r="I26" i="5"/>
  <c r="G26" i="5"/>
  <c r="F26" i="5"/>
  <c r="D26" i="5"/>
  <c r="Q24" i="5"/>
  <c r="P24" i="5"/>
  <c r="Q23" i="5"/>
  <c r="P23" i="5"/>
  <c r="Q21" i="5"/>
  <c r="P21" i="5"/>
  <c r="Q20" i="5"/>
  <c r="P20" i="5"/>
  <c r="Q19" i="5"/>
  <c r="P19" i="5"/>
  <c r="Q18" i="5"/>
  <c r="P18" i="5"/>
  <c r="P17" i="5"/>
  <c r="P16" i="5"/>
  <c r="P15" i="5"/>
  <c r="P14" i="5"/>
  <c r="Q13" i="5"/>
  <c r="P13" i="5"/>
  <c r="Q12" i="5"/>
  <c r="P12" i="5"/>
  <c r="Q11" i="5"/>
  <c r="P11" i="5"/>
  <c r="Q10" i="5"/>
  <c r="P10" i="5"/>
  <c r="Q9" i="5"/>
  <c r="P9" i="5"/>
  <c r="Q8" i="5"/>
  <c r="P8" i="5"/>
  <c r="Q7" i="5"/>
  <c r="P28" i="5" s="1"/>
  <c r="P7" i="5"/>
  <c r="Q6" i="5"/>
  <c r="P6" i="5"/>
  <c r="Q5" i="5"/>
  <c r="P5" i="5"/>
  <c r="U32" i="4"/>
  <c r="S33" i="4" s="1"/>
  <c r="S32" i="4"/>
  <c r="R32" i="4"/>
  <c r="P32" i="4"/>
  <c r="P33" i="4" s="1"/>
  <c r="O32" i="4"/>
  <c r="M32" i="4"/>
  <c r="L32" i="4"/>
  <c r="M33" i="4" s="1"/>
  <c r="J32" i="4"/>
  <c r="J33" i="4" s="1"/>
  <c r="I32" i="4"/>
  <c r="G33" i="4" s="1"/>
  <c r="G32" i="4"/>
  <c r="F32" i="4"/>
  <c r="D32" i="4"/>
  <c r="D33" i="4" s="1"/>
  <c r="W30" i="4"/>
  <c r="V30" i="4"/>
  <c r="W29" i="4"/>
  <c r="V29" i="4"/>
  <c r="W28" i="4"/>
  <c r="V34" i="4" s="1"/>
  <c r="V35" i="4" s="1"/>
  <c r="V28" i="4"/>
  <c r="W27" i="4"/>
  <c r="V27" i="4"/>
  <c r="W26" i="4"/>
  <c r="V26" i="4"/>
  <c r="W25" i="4"/>
  <c r="V25" i="4"/>
  <c r="W24" i="4"/>
  <c r="V24" i="4"/>
  <c r="W23" i="4"/>
  <c r="V23" i="4"/>
  <c r="W22" i="4"/>
  <c r="V22" i="4"/>
  <c r="W21" i="4"/>
  <c r="V21" i="4"/>
  <c r="W20" i="4"/>
  <c r="V20" i="4"/>
  <c r="W19" i="4"/>
  <c r="V19" i="4"/>
  <c r="W18" i="4"/>
  <c r="V18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5" i="4"/>
  <c r="W32" i="4" s="1"/>
  <c r="W33" i="4" s="1"/>
  <c r="V5" i="4"/>
  <c r="O25" i="3"/>
  <c r="M25" i="3"/>
  <c r="L25" i="3"/>
  <c r="M26" i="3" s="1"/>
  <c r="J25" i="3"/>
  <c r="J26" i="3" s="1"/>
  <c r="I25" i="3"/>
  <c r="G25" i="3"/>
  <c r="F25" i="3"/>
  <c r="D25" i="3"/>
  <c r="Q23" i="3"/>
  <c r="P23" i="3"/>
  <c r="Q22" i="3"/>
  <c r="P22" i="3"/>
  <c r="Q20" i="3"/>
  <c r="P20" i="3"/>
  <c r="Q19" i="3"/>
  <c r="P19" i="3"/>
  <c r="Q18" i="3"/>
  <c r="P18" i="3"/>
  <c r="Q17" i="3"/>
  <c r="P17" i="3"/>
  <c r="Q16" i="3"/>
  <c r="P16" i="3"/>
  <c r="Q15" i="3"/>
  <c r="P15" i="3"/>
  <c r="Q14" i="3"/>
  <c r="P14" i="3"/>
  <c r="Q13" i="3"/>
  <c r="P13" i="3"/>
  <c r="Q12" i="3"/>
  <c r="P12" i="3"/>
  <c r="Q11" i="3"/>
  <c r="P11" i="3"/>
  <c r="Q10" i="3"/>
  <c r="P10" i="3"/>
  <c r="Q9" i="3"/>
  <c r="P9" i="3"/>
  <c r="Q8" i="3"/>
  <c r="P8" i="3"/>
  <c r="Q7" i="3"/>
  <c r="P7" i="3"/>
  <c r="Q6" i="3"/>
  <c r="P6" i="3"/>
  <c r="Q5" i="3"/>
  <c r="P5" i="3"/>
  <c r="U30" i="2"/>
  <c r="S31" i="2" s="1"/>
  <c r="S30" i="2"/>
  <c r="R30" i="2"/>
  <c r="P30" i="2"/>
  <c r="P31" i="2" s="1"/>
  <c r="O30" i="2"/>
  <c r="M30" i="2"/>
  <c r="L30" i="2"/>
  <c r="M31" i="2" s="1"/>
  <c r="J30" i="2"/>
  <c r="J31" i="2" s="1"/>
  <c r="I30" i="2"/>
  <c r="G31" i="2" s="1"/>
  <c r="G30" i="2"/>
  <c r="F30" i="2"/>
  <c r="D30" i="2"/>
  <c r="D31" i="2" s="1"/>
  <c r="W28" i="2"/>
  <c r="V28" i="2"/>
  <c r="W27" i="2"/>
  <c r="V27" i="2"/>
  <c r="W26" i="2"/>
  <c r="V26" i="2"/>
  <c r="W25" i="2"/>
  <c r="V25" i="2"/>
  <c r="W24" i="2"/>
  <c r="V24" i="2"/>
  <c r="W23" i="2"/>
  <c r="V23" i="2"/>
  <c r="W22" i="2"/>
  <c r="V22" i="2"/>
  <c r="W21" i="2"/>
  <c r="V21" i="2"/>
  <c r="W20" i="2"/>
  <c r="V20" i="2"/>
  <c r="W19" i="2"/>
  <c r="V19" i="2"/>
  <c r="W18" i="2"/>
  <c r="V18" i="2"/>
  <c r="V17" i="2"/>
  <c r="W16" i="2"/>
  <c r="V16" i="2"/>
  <c r="W15" i="2"/>
  <c r="V15" i="2"/>
  <c r="W14" i="2"/>
  <c r="V14" i="2"/>
  <c r="W13" i="2"/>
  <c r="V13" i="2"/>
  <c r="W12" i="2"/>
  <c r="V12" i="2"/>
  <c r="W11" i="2"/>
  <c r="V11" i="2"/>
  <c r="W10" i="2"/>
  <c r="V10" i="2"/>
  <c r="W9" i="2"/>
  <c r="V9" i="2"/>
  <c r="W8" i="2"/>
  <c r="V8" i="2"/>
  <c r="W7" i="2"/>
  <c r="V7" i="2"/>
  <c r="W6" i="2"/>
  <c r="V32" i="2" s="1"/>
  <c r="V6" i="2"/>
  <c r="W5" i="2"/>
  <c r="V5" i="2"/>
  <c r="I13" i="1"/>
  <c r="G13" i="1"/>
  <c r="F13" i="1"/>
  <c r="D13" i="1"/>
  <c r="K12" i="1"/>
  <c r="J12" i="1"/>
  <c r="K11" i="1"/>
  <c r="J11" i="1"/>
  <c r="K10" i="1"/>
  <c r="J10" i="1"/>
  <c r="K8" i="1"/>
  <c r="J8" i="1"/>
  <c r="K7" i="1"/>
  <c r="J7" i="1"/>
  <c r="K6" i="1"/>
  <c r="J6" i="1"/>
  <c r="K5" i="1"/>
  <c r="J5" i="1"/>
  <c r="K4" i="1"/>
  <c r="K13" i="1" s="1"/>
  <c r="J4" i="1"/>
  <c r="J13" i="1" s="1"/>
  <c r="D27" i="5" l="1"/>
  <c r="G27" i="5"/>
  <c r="M27" i="5"/>
  <c r="P26" i="5"/>
  <c r="Q26" i="5"/>
  <c r="Q27" i="5" s="1"/>
  <c r="P29" i="5" s="1"/>
  <c r="P27" i="3"/>
  <c r="P25" i="3"/>
  <c r="D26" i="3"/>
  <c r="Q25" i="3"/>
  <c r="Q26" i="3" s="1"/>
  <c r="G26" i="3"/>
  <c r="W32" i="16"/>
  <c r="W33" i="16" s="1"/>
  <c r="V35" i="16" s="1"/>
  <c r="V32" i="16"/>
  <c r="V31" i="17"/>
  <c r="V31" i="10"/>
  <c r="V28" i="8"/>
  <c r="V32" i="4"/>
  <c r="V30" i="2"/>
  <c r="S31" i="12"/>
  <c r="J31" i="12"/>
  <c r="M31" i="12"/>
  <c r="P31" i="12"/>
  <c r="W30" i="12"/>
  <c r="W31" i="12" s="1"/>
  <c r="V33" i="12" s="1"/>
  <c r="D31" i="12"/>
  <c r="V30" i="12"/>
  <c r="P31" i="13"/>
  <c r="V31" i="8"/>
  <c r="P31" i="7"/>
  <c r="V34" i="14"/>
  <c r="V33" i="6"/>
  <c r="P32" i="11"/>
  <c r="P30" i="15"/>
  <c r="V34" i="10"/>
  <c r="P31" i="18"/>
  <c r="W30" i="2"/>
  <c r="W31" i="2" s="1"/>
  <c r="V33" i="2" s="1"/>
  <c r="P28" i="3" l="1"/>
</calcChain>
</file>

<file path=xl/sharedStrings.xml><?xml version="1.0" encoding="utf-8"?>
<sst xmlns="http://schemas.openxmlformats.org/spreadsheetml/2006/main" count="2634" uniqueCount="138">
  <si>
    <t>Studium pedagogiczne</t>
  </si>
  <si>
    <t>Typ</t>
  </si>
  <si>
    <t>Forma
zajęć</t>
  </si>
  <si>
    <t>studia I stopnia</t>
  </si>
  <si>
    <t>Godz.</t>
  </si>
  <si>
    <t>ECTS</t>
  </si>
  <si>
    <t>Semestr zimowy</t>
  </si>
  <si>
    <t>Semestr letni</t>
  </si>
  <si>
    <t>godz.</t>
  </si>
  <si>
    <t>zal.</t>
  </si>
  <si>
    <t>Psychologia</t>
  </si>
  <si>
    <t>obieralny</t>
  </si>
  <si>
    <t>W</t>
  </si>
  <si>
    <t>Z</t>
  </si>
  <si>
    <t>E</t>
  </si>
  <si>
    <t>Pedagogika</t>
  </si>
  <si>
    <t>Dydaktyka ogólna</t>
  </si>
  <si>
    <t>Metodyka nauczania przedmiotu głównego</t>
  </si>
  <si>
    <t>W/Ć</t>
  </si>
  <si>
    <t>Metodyka prowadzenia zespołów kameralnych</t>
  </si>
  <si>
    <t>Ć</t>
  </si>
  <si>
    <t>Praktyki ogólnopedagogiczne</t>
  </si>
  <si>
    <t>Praktyka metodyczno-przedmiotowa</t>
  </si>
  <si>
    <t>Praktyka prowadzenia zespołów kameralnych</t>
  </si>
  <si>
    <t>SP razem</t>
  </si>
  <si>
    <t>FORTEPIAN I st.</t>
  </si>
  <si>
    <t>Przedmiot</t>
  </si>
  <si>
    <t>Rok I</t>
  </si>
  <si>
    <t>Rok II</t>
  </si>
  <si>
    <t>Rok III</t>
  </si>
  <si>
    <t>Semestr I</t>
  </si>
  <si>
    <t>Semestr II</t>
  </si>
  <si>
    <t>Semestr III</t>
  </si>
  <si>
    <t>Semestr IV</t>
  </si>
  <si>
    <t>Semestr V</t>
  </si>
  <si>
    <t>Semestr VI</t>
  </si>
  <si>
    <t>Instrument główny</t>
  </si>
  <si>
    <t>obowiązkowy</t>
  </si>
  <si>
    <t>W/I</t>
  </si>
  <si>
    <t>EK</t>
  </si>
  <si>
    <t>Propedeutyka badań naukowych</t>
  </si>
  <si>
    <t>obow./obieral.</t>
  </si>
  <si>
    <t>W/G</t>
  </si>
  <si>
    <t>Kameralistyka</t>
  </si>
  <si>
    <t>Organy</t>
  </si>
  <si>
    <t>Klawesyn</t>
  </si>
  <si>
    <t>Nauka akompaniamentu z grą a'vista</t>
  </si>
  <si>
    <t>Ć/I</t>
  </si>
  <si>
    <t>Chór</t>
  </si>
  <si>
    <t>Praktyka estradowa</t>
  </si>
  <si>
    <t>Literatura specjalistyczna</t>
  </si>
  <si>
    <t>Historia muzyki</t>
  </si>
  <si>
    <t>Kultura muzyczna XX i XXI w.</t>
  </si>
  <si>
    <t>Analiza dzieła muzycznego</t>
  </si>
  <si>
    <t>Ć/G</t>
  </si>
  <si>
    <t>Kształcenie słuchu</t>
  </si>
  <si>
    <t>Harmonia</t>
  </si>
  <si>
    <t>Harmonia z el. improwizacji</t>
  </si>
  <si>
    <t>Historia kultury</t>
  </si>
  <si>
    <t>Marketing i animacja kultury</t>
  </si>
  <si>
    <t>Prawo autorskie i prawa pokrewne</t>
  </si>
  <si>
    <t>Kurs biblioteczny</t>
  </si>
  <si>
    <t>Szkolenie BHP</t>
  </si>
  <si>
    <t>Język obcy (z egzaminem B2)</t>
  </si>
  <si>
    <t>K</t>
  </si>
  <si>
    <t>W-F</t>
  </si>
  <si>
    <t>Technologie informacyjne</t>
  </si>
  <si>
    <t>Wykład monograficzny z konwersatorium</t>
  </si>
  <si>
    <t xml:space="preserve">FAKULTETY - min. punktów ECTS do zrealizowanie w ciągu całych studiów: </t>
  </si>
  <si>
    <t>SUMA</t>
  </si>
  <si>
    <t>ROCZNIE</t>
  </si>
  <si>
    <t>FORTEPIAN II st.</t>
  </si>
  <si>
    <t>Proseminarium pracy dyplomowej</t>
  </si>
  <si>
    <t>Seminarium pracy dyplomowej</t>
  </si>
  <si>
    <t>Harmonia z elementami improwizacji</t>
  </si>
  <si>
    <t>Seminarium krytyki</t>
  </si>
  <si>
    <t>Seminarium prelekcji</t>
  </si>
  <si>
    <t>Filozofia - zagadnienia i kierunki</t>
  </si>
  <si>
    <t>Retoryka</t>
  </si>
  <si>
    <t>Podstawy etyki</t>
  </si>
  <si>
    <t>Estetyka muzyki</t>
  </si>
  <si>
    <t>Propedeutyka muzyki współczesnej</t>
  </si>
  <si>
    <t>Zagadnienia wykonawcze muzyki dawnej</t>
  </si>
  <si>
    <t>Język obcy (z egzaminem B2+)</t>
  </si>
  <si>
    <t>ORGANY I st.</t>
  </si>
  <si>
    <t>Fortepian</t>
  </si>
  <si>
    <t>Gra liturgiczna z improwizacją</t>
  </si>
  <si>
    <t>Praktyka kontrapunktu z fugą</t>
  </si>
  <si>
    <t>Praktyka akompaniamentu organowego</t>
  </si>
  <si>
    <t>Bas cyfrowany</t>
  </si>
  <si>
    <t>Organoznawstwo</t>
  </si>
  <si>
    <t>ORGANY II st.</t>
  </si>
  <si>
    <t>Praktyka chorału gregoriańskiego</t>
  </si>
  <si>
    <t>KLAWESYN I st.</t>
  </si>
  <si>
    <t>Orkiestra barokowa</t>
  </si>
  <si>
    <t>Realizacja basu cyfrowanego</t>
  </si>
  <si>
    <t>Taniec historyczny</t>
  </si>
  <si>
    <t>Kontrapunkt historyczny</t>
  </si>
  <si>
    <t>KLAWESYN II st.</t>
  </si>
  <si>
    <t>Praktyka wykonawstwa historycznego</t>
  </si>
  <si>
    <t>Historyczne traktaty muzyczne</t>
  </si>
  <si>
    <t>Improwizacja</t>
  </si>
  <si>
    <t>Budowa z zasadami strojenia instrumentów</t>
  </si>
  <si>
    <t>AKORDEON I st.</t>
  </si>
  <si>
    <t>Podstawy transkry. i aranż. akordeonowej</t>
  </si>
  <si>
    <t xml:space="preserve">Praktyka estradowa </t>
  </si>
  <si>
    <t>AKORDEON II st.</t>
  </si>
  <si>
    <t>z</t>
  </si>
  <si>
    <t>INSTRUMENTY HISTORYCZNE I st. (bez lutni)</t>
  </si>
  <si>
    <t>Praca z akompaniatorem</t>
  </si>
  <si>
    <t>Zespoły renesansowe</t>
  </si>
  <si>
    <t>Studia orkiestrowe z grą a'vista</t>
  </si>
  <si>
    <t>Bas cyfrowany z elementami improwizacji</t>
  </si>
  <si>
    <t>INSTRUMENTY HISTORYCZNE II st.  (i lutnia)</t>
  </si>
  <si>
    <t>Seminarium muzyki klasycznej i wczesnoromantycznej</t>
  </si>
  <si>
    <t>Improwizacja historyczna z elementami dyminucji</t>
  </si>
  <si>
    <t>Studia orkiestrowe</t>
  </si>
  <si>
    <t>Paleografia</t>
  </si>
  <si>
    <t>PERKUSJA I st.</t>
  </si>
  <si>
    <t>Praca z pianistą</t>
  </si>
  <si>
    <t>Zestaw perkusyjny</t>
  </si>
  <si>
    <t>Orkiestra</t>
  </si>
  <si>
    <t>PERKUSJA II st.</t>
  </si>
  <si>
    <t>Studia orkiestrowe z czytaniem a'vista</t>
  </si>
  <si>
    <t>Zespół studiów orkiestrowych</t>
  </si>
  <si>
    <t xml:space="preserve">E </t>
  </si>
  <si>
    <t>SAKSOFON I st.</t>
  </si>
  <si>
    <t>Praktyka w klasie akompaniamentu</t>
  </si>
  <si>
    <t>Big Band</t>
  </si>
  <si>
    <t xml:space="preserve">  </t>
  </si>
  <si>
    <t>Orkiestra dęta</t>
  </si>
  <si>
    <t>SAKSOFON II st.</t>
  </si>
  <si>
    <t>OBÓJ i FAGOT I st.</t>
  </si>
  <si>
    <t>Orkiestra symfoniczna i orkiestra dęta</t>
  </si>
  <si>
    <t>Technologia budowy stroików</t>
  </si>
  <si>
    <t>INSTRUMENTY DĘTE I st. (bez oboju i fagotu)</t>
  </si>
  <si>
    <t>C</t>
  </si>
  <si>
    <t>INSTRUMENTY DĘTE II st. (bez saksofonu)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</si>
</sst>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1"/>
      <color rgb="FF000000"/>
      <name val="Calibri"/>
      <family val="2"/>
      <charset val="1"/>
    </font>
    <font>
      <b/>
      <sz val="18"/>
      <color rgb="FF333399"/>
      <name val="Cambria"/>
      <family val="2"/>
      <charset val="1"/>
    </font>
    <font>
      <sz val="12"/>
      <color rgb="FFDD0806"/>
      <name val="Calibri"/>
      <family val="2"/>
      <charset val="1"/>
    </font>
    <font>
      <b/>
      <sz val="12"/>
      <color rgb="FF333333"/>
      <name val="Calibri"/>
      <family val="2"/>
      <charset val="1"/>
    </font>
    <font>
      <i/>
      <sz val="12"/>
      <color rgb="FF808080"/>
      <name val="Calibri"/>
      <family val="2"/>
      <charset val="1"/>
    </font>
    <font>
      <sz val="12"/>
      <color rgb="FF333399"/>
      <name val="Calibri"/>
      <family val="2"/>
      <charset val="1"/>
    </font>
    <font>
      <sz val="10"/>
      <color rgb="FF000000"/>
      <name val="Trebuchet MS"/>
      <family val="2"/>
      <charset val="238"/>
    </font>
    <font>
      <b/>
      <sz val="10"/>
      <name val="Trebuchet MS"/>
      <family val="2"/>
      <charset val="238"/>
    </font>
    <font>
      <sz val="11"/>
      <color rgb="FF006411"/>
      <name val="Calibri"/>
      <family val="2"/>
      <charset val="1"/>
    </font>
    <font>
      <sz val="10"/>
      <name val="Trebuchet MS"/>
      <family val="2"/>
      <charset val="238"/>
    </font>
    <font>
      <sz val="11"/>
      <color rgb="FFFFFFFF"/>
      <name val="Calibri"/>
      <family val="2"/>
      <charset val="1"/>
    </font>
    <font>
      <b/>
      <sz val="10"/>
      <color rgb="FF000000"/>
      <name val="Trebuchet MS"/>
      <family val="2"/>
      <charset val="238"/>
    </font>
    <font>
      <b/>
      <sz val="8"/>
      <name val="Trebuchet MS"/>
      <family val="2"/>
      <charset val="238"/>
    </font>
    <font>
      <sz val="8"/>
      <color rgb="FF000000"/>
      <name val="Trebuchet MS"/>
      <family val="2"/>
      <charset val="238"/>
    </font>
    <font>
      <sz val="8"/>
      <name val="Trebuchet MS"/>
      <family val="2"/>
      <charset val="238"/>
    </font>
    <font>
      <sz val="10"/>
      <color rgb="FFFF0000"/>
      <name val="Trebuchet MS"/>
      <family val="2"/>
      <charset val="238"/>
    </font>
    <font>
      <b/>
      <sz val="11"/>
      <color rgb="FF000000"/>
      <name val="Calibri"/>
      <family val="2"/>
      <charset val="1"/>
    </font>
    <font>
      <sz val="11"/>
      <color rgb="FF993300"/>
      <name val="Calibri"/>
      <family val="2"/>
      <charset val="1"/>
    </font>
    <font>
      <b/>
      <sz val="8"/>
      <color rgb="FF000000"/>
      <name val="Trebuchet MS"/>
      <family val="2"/>
      <charset val="238"/>
    </font>
    <font>
      <sz val="8"/>
      <name val="Times New Roman"/>
      <family val="1"/>
      <charset val="238"/>
    </font>
    <font>
      <sz val="8"/>
      <color rgb="FF000000"/>
      <name val="Calibri"/>
      <family val="2"/>
      <charset val="1"/>
    </font>
    <font>
      <sz val="10"/>
      <name val="Times New Roman"/>
      <family val="1"/>
      <charset val="238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0"/>
      <color theme="1"/>
      <name val="Trebuchet MS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CCFFFF"/>
      </patternFill>
    </fill>
    <fill>
      <patternFill patternType="solid">
        <fgColor rgb="FFFFCC99"/>
        <bgColor rgb="FFF0D578"/>
      </patternFill>
    </fill>
    <fill>
      <patternFill patternType="solid">
        <fgColor rgb="FFCCFFCC"/>
        <bgColor rgb="FFCCFFFF"/>
      </patternFill>
    </fill>
    <fill>
      <patternFill patternType="solid">
        <fgColor rgb="FF1FB714"/>
        <bgColor rgb="FF6C921D"/>
      </patternFill>
    </fill>
    <fill>
      <patternFill patternType="solid">
        <fgColor rgb="FF0066CC"/>
        <bgColor rgb="FF008080"/>
      </patternFill>
    </fill>
    <fill>
      <patternFill patternType="solid">
        <fgColor rgb="FF4600A5"/>
        <bgColor rgb="FF800080"/>
      </patternFill>
    </fill>
    <fill>
      <patternFill patternType="solid">
        <fgColor rgb="FF99CCFF"/>
        <bgColor rgb="FF9FB6C0"/>
      </patternFill>
    </fill>
    <fill>
      <patternFill patternType="solid">
        <fgColor rgb="FFCC99FF"/>
        <bgColor rgb="FF9999FF"/>
      </patternFill>
    </fill>
    <fill>
      <patternFill patternType="solid">
        <fgColor rgb="FFFFFF99"/>
        <bgColor rgb="FFCCFFCC"/>
      </patternFill>
    </fill>
    <fill>
      <patternFill patternType="solid">
        <fgColor rgb="FFCCFFFF"/>
        <bgColor rgb="FFCCFFFF"/>
      </patternFill>
    </fill>
    <fill>
      <patternFill patternType="solid">
        <fgColor rgb="FFFF8000"/>
        <bgColor rgb="FFFF8080"/>
      </patternFill>
    </fill>
    <fill>
      <patternFill patternType="solid">
        <fgColor rgb="FFFFBF00"/>
        <bgColor rgb="FFF0D578"/>
      </patternFill>
    </fill>
    <fill>
      <patternFill patternType="solid">
        <fgColor rgb="FF81D41A"/>
        <bgColor rgb="FF6C921D"/>
      </patternFill>
    </fill>
    <fill>
      <patternFill patternType="solid">
        <fgColor theme="8"/>
        <bgColor rgb="FFCCFFFF"/>
      </patternFill>
    </fill>
    <fill>
      <patternFill patternType="solid">
        <fgColor theme="0"/>
        <bgColor rgb="FFCCFFFF"/>
      </patternFill>
    </fill>
    <fill>
      <patternFill patternType="solid">
        <fgColor theme="8"/>
        <bgColor indexed="64"/>
      </patternFill>
    </fill>
  </fills>
  <borders count="45">
    <border>
      <left/>
      <right/>
      <top/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16">
    <xf numFmtId="0" fontId="0" fillId="0" borderId="0"/>
    <xf numFmtId="9" fontId="23" fillId="0" borderId="0" applyBorder="0" applyProtection="0"/>
    <xf numFmtId="0" fontId="1" fillId="0" borderId="0" applyBorder="0" applyProtection="0"/>
    <xf numFmtId="0" fontId="2" fillId="0" borderId="0" applyBorder="0" applyProtection="0"/>
    <xf numFmtId="0" fontId="3" fillId="2" borderId="1" applyProtection="0"/>
    <xf numFmtId="0" fontId="4" fillId="0" borderId="0" applyBorder="0" applyProtection="0"/>
    <xf numFmtId="0" fontId="5" fillId="3" borderId="2" applyProtection="0"/>
    <xf numFmtId="0" fontId="8" fillId="4" borderId="0" applyBorder="0" applyProtection="0"/>
    <xf numFmtId="0" fontId="10" fillId="5" borderId="0" applyBorder="0" applyProtection="0"/>
    <xf numFmtId="0" fontId="23" fillId="5" borderId="0" applyBorder="0" applyProtection="0"/>
    <xf numFmtId="0" fontId="10" fillId="6" borderId="0" applyBorder="0" applyProtection="0"/>
    <xf numFmtId="0" fontId="10" fillId="7" borderId="0" applyBorder="0" applyProtection="0"/>
    <xf numFmtId="0" fontId="23" fillId="8" borderId="0" applyBorder="0" applyProtection="0"/>
    <xf numFmtId="0" fontId="23" fillId="9" borderId="0" applyBorder="0" applyProtection="0"/>
    <xf numFmtId="0" fontId="17" fillId="10" borderId="0" applyBorder="0" applyProtection="0"/>
    <xf numFmtId="0" fontId="23" fillId="11" borderId="0" applyBorder="0" applyProtection="0"/>
  </cellStyleXfs>
  <cellXfs count="552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9" fillId="0" borderId="9" xfId="8" applyFont="1" applyFill="1" applyBorder="1" applyAlignment="1" applyProtection="1">
      <alignment horizontal="center" vertical="center"/>
    </xf>
    <xf numFmtId="0" fontId="9" fillId="0" borderId="10" xfId="8" applyFont="1" applyFill="1" applyBorder="1" applyAlignment="1" applyProtection="1">
      <alignment horizontal="center" vertical="center"/>
    </xf>
    <xf numFmtId="0" fontId="9" fillId="0" borderId="10" xfId="9" applyFont="1" applyFill="1" applyBorder="1" applyAlignment="1" applyProtection="1">
      <alignment horizontal="center" vertical="center"/>
    </xf>
    <xf numFmtId="0" fontId="9" fillId="0" borderId="11" xfId="9" applyFont="1" applyFill="1" applyBorder="1" applyAlignment="1" applyProtection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3" xfId="5" applyFont="1" applyBorder="1" applyAlignment="1" applyProtection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12" xfId="8" applyFont="1" applyFill="1" applyBorder="1" applyAlignment="1" applyProtection="1">
      <alignment horizontal="center" vertical="center"/>
    </xf>
    <xf numFmtId="0" fontId="7" fillId="0" borderId="13" xfId="8" applyFont="1" applyFill="1" applyBorder="1" applyAlignment="1" applyProtection="1">
      <alignment horizontal="center" vertical="center"/>
    </xf>
    <xf numFmtId="0" fontId="7" fillId="0" borderId="14" xfId="9" applyFont="1" applyFill="1" applyBorder="1" applyAlignment="1" applyProtection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7" xfId="8" applyFont="1" applyFill="1" applyBorder="1" applyAlignment="1" applyProtection="1">
      <alignment horizontal="center" vertical="center"/>
    </xf>
    <xf numFmtId="0" fontId="7" fillId="0" borderId="3" xfId="8" applyFont="1" applyFill="1" applyBorder="1" applyAlignment="1" applyProtection="1">
      <alignment horizontal="center" vertical="center"/>
    </xf>
    <xf numFmtId="0" fontId="7" fillId="0" borderId="8" xfId="9" applyFont="1" applyFill="1" applyBorder="1" applyAlignment="1" applyProtection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" xfId="10" applyFont="1" applyFill="1" applyBorder="1" applyAlignment="1" applyProtection="1">
      <alignment horizontal="center" vertical="center"/>
    </xf>
    <xf numFmtId="0" fontId="9" fillId="0" borderId="4" xfId="5" applyFont="1" applyBorder="1" applyAlignment="1" applyProtection="1">
      <alignment horizontal="center" vertical="center"/>
    </xf>
    <xf numFmtId="0" fontId="7" fillId="0" borderId="15" xfId="8" applyFont="1" applyFill="1" applyBorder="1" applyAlignment="1" applyProtection="1">
      <alignment horizontal="center" vertical="center"/>
    </xf>
    <xf numFmtId="0" fontId="7" fillId="0" borderId="16" xfId="10" applyFont="1" applyFill="1" applyBorder="1" applyAlignment="1" applyProtection="1">
      <alignment horizontal="center" vertical="center"/>
    </xf>
    <xf numFmtId="0" fontId="7" fillId="0" borderId="17" xfId="9" applyFont="1" applyFill="1" applyBorder="1" applyAlignment="1" applyProtection="1">
      <alignment horizontal="center" vertical="center"/>
    </xf>
    <xf numFmtId="0" fontId="7" fillId="0" borderId="16" xfId="8" applyFont="1" applyFill="1" applyBorder="1" applyAlignment="1" applyProtection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2" fillId="2" borderId="3" xfId="7" applyFont="1" applyFill="1" applyBorder="1" applyAlignment="1" applyProtection="1">
      <alignment horizontal="center" vertical="center"/>
    </xf>
    <xf numFmtId="0" fontId="14" fillId="2" borderId="15" xfId="8" applyFont="1" applyFill="1" applyBorder="1" applyAlignment="1" applyProtection="1">
      <alignment horizontal="center" vertical="center"/>
    </xf>
    <xf numFmtId="0" fontId="14" fillId="2" borderId="16" xfId="8" applyFont="1" applyFill="1" applyBorder="1" applyAlignment="1" applyProtection="1">
      <alignment horizontal="center" vertical="center"/>
    </xf>
    <xf numFmtId="0" fontId="14" fillId="2" borderId="16" xfId="9" applyFont="1" applyFill="1" applyBorder="1" applyAlignment="1" applyProtection="1">
      <alignment horizontal="center" vertical="center"/>
    </xf>
    <xf numFmtId="0" fontId="14" fillId="2" borderId="17" xfId="9" applyFont="1" applyFill="1" applyBorder="1" applyAlignment="1" applyProtection="1">
      <alignment horizontal="center" vertical="center"/>
    </xf>
    <xf numFmtId="0" fontId="14" fillId="2" borderId="15" xfId="10" applyFont="1" applyFill="1" applyBorder="1" applyAlignment="1" applyProtection="1">
      <alignment horizontal="center" vertical="center"/>
    </xf>
    <xf numFmtId="0" fontId="14" fillId="2" borderId="16" xfId="12" applyFont="1" applyFill="1" applyBorder="1" applyAlignment="1" applyProtection="1">
      <alignment horizontal="center" vertical="center"/>
    </xf>
    <xf numFmtId="0" fontId="14" fillId="2" borderId="16" xfId="10" applyFont="1" applyFill="1" applyBorder="1" applyAlignment="1" applyProtection="1">
      <alignment horizontal="center" vertical="center"/>
    </xf>
    <xf numFmtId="0" fontId="14" fillId="2" borderId="17" xfId="12" applyFont="1" applyFill="1" applyBorder="1" applyAlignment="1" applyProtection="1">
      <alignment horizontal="center" vertical="center"/>
    </xf>
    <xf numFmtId="0" fontId="14" fillId="2" borderId="15" xfId="11" applyFont="1" applyFill="1" applyBorder="1" applyAlignment="1" applyProtection="1">
      <alignment horizontal="center" vertical="center"/>
    </xf>
    <xf numFmtId="0" fontId="14" fillId="2" borderId="16" xfId="13" applyFont="1" applyFill="1" applyBorder="1" applyAlignment="1" applyProtection="1">
      <alignment horizontal="center" vertical="center"/>
    </xf>
    <xf numFmtId="0" fontId="14" fillId="2" borderId="16" xfId="11" applyFont="1" applyFill="1" applyBorder="1" applyAlignment="1" applyProtection="1">
      <alignment horizontal="center" vertical="center"/>
    </xf>
    <xf numFmtId="0" fontId="14" fillId="2" borderId="17" xfId="13" applyFont="1" applyFill="1" applyBorder="1" applyAlignment="1" applyProtection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left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7" fillId="2" borderId="12" xfId="8" applyFont="1" applyFill="1" applyBorder="1" applyAlignment="1" applyProtection="1">
      <alignment horizontal="center" vertical="center"/>
    </xf>
    <xf numFmtId="0" fontId="7" fillId="2" borderId="24" xfId="8" applyFont="1" applyFill="1" applyBorder="1" applyAlignment="1" applyProtection="1">
      <alignment horizontal="center" vertical="center"/>
    </xf>
    <xf numFmtId="0" fontId="7" fillId="2" borderId="24" xfId="9" applyFont="1" applyFill="1" applyBorder="1" applyAlignment="1" applyProtection="1">
      <alignment horizontal="center" vertical="center"/>
    </xf>
    <xf numFmtId="0" fontId="7" fillId="2" borderId="14" xfId="9" applyFont="1" applyFill="1" applyBorder="1" applyAlignment="1" applyProtection="1">
      <alignment horizontal="center" vertical="center"/>
    </xf>
    <xf numFmtId="0" fontId="7" fillId="2" borderId="25" xfId="10" applyFont="1" applyFill="1" applyBorder="1" applyAlignment="1" applyProtection="1">
      <alignment horizontal="center" vertical="center"/>
    </xf>
    <xf numFmtId="0" fontId="7" fillId="2" borderId="18" xfId="8" applyFont="1" applyFill="1" applyBorder="1" applyAlignment="1" applyProtection="1">
      <alignment horizontal="center" vertical="center"/>
    </xf>
    <xf numFmtId="0" fontId="7" fillId="2" borderId="18" xfId="12" applyFont="1" applyFill="1" applyBorder="1" applyAlignment="1" applyProtection="1">
      <alignment horizontal="center" vertical="center"/>
    </xf>
    <xf numFmtId="0" fontId="7" fillId="2" borderId="18" xfId="10" applyFont="1" applyFill="1" applyBorder="1" applyAlignment="1" applyProtection="1">
      <alignment horizontal="center" vertical="center"/>
    </xf>
    <xf numFmtId="0" fontId="7" fillId="2" borderId="26" xfId="12" applyFont="1" applyFill="1" applyBorder="1" applyAlignment="1" applyProtection="1">
      <alignment horizontal="center" vertical="center"/>
    </xf>
    <xf numFmtId="0" fontId="7" fillId="2" borderId="12" xfId="11" applyFont="1" applyFill="1" applyBorder="1" applyAlignment="1" applyProtection="1">
      <alignment horizontal="center" vertical="center"/>
    </xf>
    <xf numFmtId="0" fontId="7" fillId="2" borderId="13" xfId="8" applyFont="1" applyFill="1" applyBorder="1" applyAlignment="1" applyProtection="1">
      <alignment horizontal="center" vertical="center"/>
    </xf>
    <xf numFmtId="0" fontId="7" fillId="2" borderId="13" xfId="13" applyFont="1" applyFill="1" applyBorder="1" applyAlignment="1" applyProtection="1">
      <alignment horizontal="center" vertical="center"/>
    </xf>
    <xf numFmtId="0" fontId="7" fillId="2" borderId="13" xfId="11" applyFont="1" applyFill="1" applyBorder="1" applyAlignment="1" applyProtection="1">
      <alignment horizontal="center" vertical="center"/>
    </xf>
    <xf numFmtId="0" fontId="7" fillId="2" borderId="14" xfId="13" applyFont="1" applyFill="1" applyBorder="1" applyAlignment="1" applyProtection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9" fillId="2" borderId="3" xfId="5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7" fillId="2" borderId="28" xfId="8" applyFont="1" applyFill="1" applyBorder="1" applyAlignment="1" applyProtection="1">
      <alignment horizontal="center" vertical="center"/>
    </xf>
    <xf numFmtId="0" fontId="7" fillId="2" borderId="3" xfId="8" applyFont="1" applyFill="1" applyBorder="1" applyAlignment="1" applyProtection="1">
      <alignment horizontal="center" vertical="center"/>
    </xf>
    <xf numFmtId="0" fontId="7" fillId="2" borderId="3" xfId="9" applyFont="1" applyFill="1" applyBorder="1" applyAlignment="1" applyProtection="1">
      <alignment horizontal="center" vertical="center"/>
    </xf>
    <xf numFmtId="0" fontId="7" fillId="2" borderId="29" xfId="9" applyFont="1" applyFill="1" applyBorder="1" applyAlignment="1" applyProtection="1">
      <alignment horizontal="center" vertical="center"/>
    </xf>
    <xf numFmtId="0" fontId="7" fillId="2" borderId="28" xfId="10" applyFont="1" applyFill="1" applyBorder="1" applyAlignment="1" applyProtection="1">
      <alignment horizontal="center" vertical="center"/>
    </xf>
    <xf numFmtId="0" fontId="7" fillId="2" borderId="3" xfId="12" applyFont="1" applyFill="1" applyBorder="1" applyAlignment="1" applyProtection="1">
      <alignment horizontal="center" vertical="center"/>
    </xf>
    <xf numFmtId="0" fontId="7" fillId="2" borderId="3" xfId="10" applyFont="1" applyFill="1" applyBorder="1" applyAlignment="1" applyProtection="1">
      <alignment horizontal="center" vertical="center"/>
    </xf>
    <xf numFmtId="0" fontId="7" fillId="2" borderId="29" xfId="12" applyFont="1" applyFill="1" applyBorder="1" applyAlignment="1" applyProtection="1">
      <alignment horizontal="center" vertical="center"/>
    </xf>
    <xf numFmtId="0" fontId="7" fillId="2" borderId="25" xfId="11" applyFont="1" applyFill="1" applyBorder="1" applyAlignment="1" applyProtection="1">
      <alignment horizontal="center" vertical="center"/>
    </xf>
    <xf numFmtId="0" fontId="7" fillId="2" borderId="19" xfId="8" applyFont="1" applyFill="1" applyBorder="1" applyAlignment="1" applyProtection="1">
      <alignment horizontal="center" vertical="center"/>
    </xf>
    <xf numFmtId="0" fontId="7" fillId="2" borderId="19" xfId="13" applyFont="1" applyFill="1" applyBorder="1" applyAlignment="1" applyProtection="1">
      <alignment horizontal="center" vertical="center"/>
    </xf>
    <xf numFmtId="0" fontId="7" fillId="2" borderId="19" xfId="11" applyFont="1" applyFill="1" applyBorder="1" applyAlignment="1" applyProtection="1">
      <alignment horizontal="center" vertical="center"/>
    </xf>
    <xf numFmtId="0" fontId="7" fillId="2" borderId="26" xfId="13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0" xfId="8" applyFont="1" applyFill="1" applyBorder="1" applyAlignment="1" applyProtection="1">
      <alignment horizontal="center" vertical="center"/>
    </xf>
    <xf numFmtId="0" fontId="7" fillId="2" borderId="31" xfId="9" applyFont="1" applyFill="1" applyBorder="1" applyAlignment="1" applyProtection="1">
      <alignment horizontal="center" vertical="center"/>
    </xf>
    <xf numFmtId="0" fontId="7" fillId="2" borderId="30" xfId="10" applyFont="1" applyFill="1" applyBorder="1" applyAlignment="1" applyProtection="1">
      <alignment horizontal="center" vertical="center"/>
    </xf>
    <xf numFmtId="0" fontId="7" fillId="2" borderId="31" xfId="12" applyFont="1" applyFill="1" applyBorder="1" applyAlignment="1" applyProtection="1">
      <alignment horizontal="center" vertical="center"/>
    </xf>
    <xf numFmtId="0" fontId="7" fillId="2" borderId="7" xfId="11" applyFont="1" applyFill="1" applyBorder="1" applyAlignment="1" applyProtection="1">
      <alignment horizontal="center" vertical="center"/>
    </xf>
    <xf numFmtId="0" fontId="7" fillId="2" borderId="3" xfId="13" applyFont="1" applyFill="1" applyBorder="1" applyAlignment="1" applyProtection="1">
      <alignment horizontal="center" vertical="center"/>
    </xf>
    <xf numFmtId="0" fontId="7" fillId="2" borderId="3" xfId="11" applyFont="1" applyFill="1" applyBorder="1" applyAlignment="1" applyProtection="1">
      <alignment horizontal="center" vertical="center"/>
    </xf>
    <xf numFmtId="0" fontId="7" fillId="2" borderId="8" xfId="13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7" fillId="2" borderId="10" xfId="13" applyFont="1" applyFill="1" applyBorder="1" applyAlignment="1" applyProtection="1">
      <alignment horizontal="center" vertical="center"/>
    </xf>
    <xf numFmtId="0" fontId="7" fillId="2" borderId="10" xfId="11" applyFont="1" applyFill="1" applyBorder="1" applyAlignment="1" applyProtection="1">
      <alignment horizontal="center" vertical="center"/>
    </xf>
    <xf numFmtId="0" fontId="7" fillId="2" borderId="10" xfId="8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7" fillId="2" borderId="4" xfId="8" applyFont="1" applyFill="1" applyBorder="1" applyAlignment="1" applyProtection="1">
      <alignment horizontal="center" vertical="center"/>
    </xf>
    <xf numFmtId="0" fontId="7" fillId="2" borderId="31" xfId="13" applyFont="1" applyFill="1" applyBorder="1" applyAlignment="1" applyProtection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7" fillId="2" borderId="4" xfId="10" applyFont="1" applyFill="1" applyBorder="1" applyAlignment="1" applyProtection="1">
      <alignment horizontal="center" vertical="center"/>
    </xf>
    <xf numFmtId="0" fontId="7" fillId="2" borderId="4" xfId="11" applyFont="1" applyFill="1" applyBorder="1" applyAlignment="1" applyProtection="1">
      <alignment horizontal="center" vertical="center"/>
    </xf>
    <xf numFmtId="0" fontId="9" fillId="2" borderId="4" xfId="5" applyFont="1" applyFill="1" applyBorder="1" applyAlignment="1" applyProtection="1">
      <alignment horizontal="center" vertical="center"/>
    </xf>
    <xf numFmtId="0" fontId="7" fillId="12" borderId="30" xfId="8" applyFont="1" applyFill="1" applyBorder="1" applyAlignment="1" applyProtection="1">
      <alignment horizontal="center" vertical="center"/>
    </xf>
    <xf numFmtId="0" fontId="7" fillId="13" borderId="3" xfId="9" applyFont="1" applyFill="1" applyBorder="1" applyAlignment="1" applyProtection="1">
      <alignment horizontal="center" vertical="center"/>
    </xf>
    <xf numFmtId="0" fontId="7" fillId="12" borderId="3" xfId="8" applyFont="1" applyFill="1" applyBorder="1" applyAlignment="1" applyProtection="1">
      <alignment horizontal="center" vertical="center"/>
    </xf>
    <xf numFmtId="0" fontId="7" fillId="13" borderId="31" xfId="9" applyFont="1" applyFill="1" applyBorder="1" applyAlignment="1" applyProtection="1">
      <alignment horizontal="center" vertical="center"/>
    </xf>
    <xf numFmtId="0" fontId="7" fillId="12" borderId="30" xfId="10" applyFont="1" applyFill="1" applyBorder="1" applyAlignment="1" applyProtection="1">
      <alignment horizontal="center" vertical="center"/>
    </xf>
    <xf numFmtId="0" fontId="7" fillId="13" borderId="3" xfId="12" applyFont="1" applyFill="1" applyBorder="1" applyAlignment="1" applyProtection="1">
      <alignment horizontal="center" vertical="center"/>
    </xf>
    <xf numFmtId="0" fontId="7" fillId="12" borderId="3" xfId="10" applyFont="1" applyFill="1" applyBorder="1" applyAlignment="1" applyProtection="1">
      <alignment horizontal="center" vertical="center"/>
    </xf>
    <xf numFmtId="0" fontId="7" fillId="13" borderId="31" xfId="12" applyFont="1" applyFill="1" applyBorder="1" applyAlignment="1" applyProtection="1">
      <alignment horizontal="center" vertical="center"/>
    </xf>
    <xf numFmtId="0" fontId="7" fillId="12" borderId="7" xfId="11" applyFont="1" applyFill="1" applyBorder="1" applyAlignment="1" applyProtection="1">
      <alignment horizontal="center" vertical="center"/>
    </xf>
    <xf numFmtId="0" fontId="7" fillId="2" borderId="7" xfId="10" applyFont="1" applyFill="1" applyBorder="1" applyAlignment="1" applyProtection="1">
      <alignment horizontal="center" vertical="center"/>
    </xf>
    <xf numFmtId="0" fontId="7" fillId="13" borderId="7" xfId="11" applyFont="1" applyFill="1" applyBorder="1" applyAlignment="1" applyProtection="1">
      <alignment horizontal="center" vertical="center"/>
    </xf>
    <xf numFmtId="0" fontId="7" fillId="13" borderId="4" xfId="11" applyFont="1" applyFill="1" applyBorder="1" applyAlignment="1" applyProtection="1">
      <alignment horizontal="center" vertical="center"/>
    </xf>
    <xf numFmtId="0" fontId="7" fillId="13" borderId="3" xfId="13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7" fillId="2" borderId="7" xfId="8" applyFont="1" applyFill="1" applyBorder="1" applyAlignment="1" applyProtection="1">
      <alignment horizontal="center" vertical="center"/>
    </xf>
    <xf numFmtId="0" fontId="7" fillId="2" borderId="8" xfId="9" applyFont="1" applyFill="1" applyBorder="1" applyAlignment="1" applyProtection="1">
      <alignment horizontal="center" vertical="center"/>
    </xf>
    <xf numFmtId="0" fontId="7" fillId="2" borderId="34" xfId="8" applyFont="1" applyFill="1" applyBorder="1" applyAlignment="1" applyProtection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9" fillId="2" borderId="3" xfId="5" applyFont="1" applyFill="1" applyBorder="1" applyAlignment="1" applyProtection="1">
      <alignment horizontal="left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7" fillId="2" borderId="36" xfId="8" applyFont="1" applyFill="1" applyBorder="1" applyAlignment="1" applyProtection="1">
      <alignment horizontal="center" vertical="center"/>
    </xf>
    <xf numFmtId="0" fontId="7" fillId="2" borderId="18" xfId="9" applyFont="1" applyFill="1" applyBorder="1" applyAlignment="1" applyProtection="1">
      <alignment horizontal="center" vertical="center"/>
    </xf>
    <xf numFmtId="0" fontId="7" fillId="2" borderId="11" xfId="9" applyFont="1" applyFill="1" applyBorder="1" applyAlignment="1" applyProtection="1">
      <alignment horizontal="center" vertical="center"/>
    </xf>
    <xf numFmtId="0" fontId="7" fillId="2" borderId="9" xfId="10" applyFont="1" applyFill="1" applyBorder="1" applyAlignment="1" applyProtection="1">
      <alignment horizontal="center" vertical="center"/>
    </xf>
    <xf numFmtId="0" fontId="7" fillId="2" borderId="10" xfId="10" applyFont="1" applyFill="1" applyBorder="1" applyAlignment="1" applyProtection="1">
      <alignment horizontal="center" vertical="center"/>
    </xf>
    <xf numFmtId="0" fontId="7" fillId="2" borderId="10" xfId="12" applyFont="1" applyFill="1" applyBorder="1" applyAlignment="1" applyProtection="1">
      <alignment horizontal="center" vertical="center"/>
    </xf>
    <xf numFmtId="0" fontId="7" fillId="2" borderId="11" xfId="12" applyFont="1" applyFill="1" applyBorder="1" applyAlignment="1" applyProtection="1">
      <alignment horizontal="center" vertical="center"/>
    </xf>
    <xf numFmtId="0" fontId="7" fillId="2" borderId="9" xfId="11" applyFont="1" applyFill="1" applyBorder="1" applyAlignment="1" applyProtection="1">
      <alignment horizontal="center" vertical="center"/>
    </xf>
    <xf numFmtId="0" fontId="7" fillId="2" borderId="11" xfId="13" applyFont="1" applyFill="1" applyBorder="1" applyAlignment="1" applyProtection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0" fillId="13" borderId="38" xfId="0" applyFont="1" applyFill="1" applyBorder="1"/>
    <xf numFmtId="0" fontId="9" fillId="13" borderId="3" xfId="5" applyFont="1" applyFill="1" applyBorder="1" applyAlignment="1" applyProtection="1">
      <alignment horizontal="center" vertical="center"/>
    </xf>
    <xf numFmtId="0" fontId="0" fillId="13" borderId="38" xfId="0" applyFill="1" applyBorder="1" applyAlignment="1">
      <alignment horizontal="center"/>
    </xf>
    <xf numFmtId="0" fontId="16" fillId="13" borderId="38" xfId="0" applyFont="1" applyFill="1" applyBorder="1" applyAlignment="1">
      <alignment horizontal="center"/>
    </xf>
    <xf numFmtId="1" fontId="7" fillId="13" borderId="39" xfId="0" applyNumberFormat="1" applyFont="1" applyFill="1" applyBorder="1" applyAlignment="1">
      <alignment horizontal="center" vertical="center"/>
    </xf>
    <xf numFmtId="0" fontId="13" fillId="2" borderId="0" xfId="0" applyFont="1" applyFill="1"/>
    <xf numFmtId="0" fontId="14" fillId="2" borderId="0" xfId="0" applyFont="1" applyFill="1" applyBorder="1" applyAlignment="1">
      <alignment horizontal="center" vertical="center"/>
    </xf>
    <xf numFmtId="0" fontId="12" fillId="2" borderId="19" xfId="14" applyFont="1" applyFill="1" applyBorder="1" applyAlignment="1" applyProtection="1">
      <alignment horizontal="center" vertical="center"/>
    </xf>
    <xf numFmtId="0" fontId="12" fillId="2" borderId="19" xfId="8" applyFont="1" applyFill="1" applyBorder="1" applyAlignment="1" applyProtection="1">
      <alignment horizontal="center" vertical="center"/>
    </xf>
    <xf numFmtId="0" fontId="12" fillId="2" borderId="19" xfId="9" applyFont="1" applyFill="1" applyBorder="1" applyAlignment="1" applyProtection="1">
      <alignment horizontal="center" vertical="center"/>
    </xf>
    <xf numFmtId="0" fontId="12" fillId="2" borderId="19" xfId="10" applyFont="1" applyFill="1" applyBorder="1" applyAlignment="1" applyProtection="1">
      <alignment horizontal="center" vertical="center"/>
    </xf>
    <xf numFmtId="0" fontId="12" fillId="2" borderId="19" xfId="12" applyFont="1" applyFill="1" applyBorder="1" applyAlignment="1" applyProtection="1">
      <alignment horizontal="center" vertical="center"/>
    </xf>
    <xf numFmtId="0" fontId="12" fillId="2" borderId="19" xfId="11" applyFont="1" applyFill="1" applyBorder="1" applyAlignment="1" applyProtection="1">
      <alignment horizontal="center" vertical="center"/>
    </xf>
    <xf numFmtId="0" fontId="12" fillId="2" borderId="19" xfId="13" applyFont="1" applyFill="1" applyBorder="1" applyAlignment="1" applyProtection="1">
      <alignment horizontal="center" vertical="center"/>
    </xf>
    <xf numFmtId="1" fontId="12" fillId="2" borderId="18" xfId="15" applyNumberFormat="1" applyFont="1" applyFill="1" applyBorder="1" applyAlignment="1" applyProtection="1">
      <alignment horizontal="center" vertical="center"/>
    </xf>
    <xf numFmtId="1" fontId="13" fillId="2" borderId="0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7" applyFont="1" applyFill="1" applyBorder="1" applyAlignment="1" applyProtection="1">
      <alignment horizontal="center" vertical="center"/>
    </xf>
    <xf numFmtId="164" fontId="18" fillId="2" borderId="3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/>
    <xf numFmtId="1" fontId="12" fillId="2" borderId="3" xfId="5" applyNumberFormat="1" applyFont="1" applyFill="1" applyBorder="1" applyAlignment="1" applyProtection="1">
      <alignment horizontal="center" vertical="center"/>
    </xf>
    <xf numFmtId="0" fontId="12" fillId="2" borderId="19" xfId="15" applyFont="1" applyFill="1" applyBorder="1" applyAlignment="1" applyProtection="1">
      <alignment horizontal="center" vertical="center"/>
    </xf>
    <xf numFmtId="2" fontId="13" fillId="2" borderId="0" xfId="1" applyNumberFormat="1" applyFont="1" applyFill="1" applyBorder="1" applyAlignment="1" applyProtection="1">
      <alignment horizontal="center" vertical="center"/>
    </xf>
    <xf numFmtId="0" fontId="6" fillId="2" borderId="0" xfId="0" applyFont="1" applyFill="1"/>
    <xf numFmtId="0" fontId="13" fillId="2" borderId="10" xfId="0" applyFont="1" applyFill="1" applyBorder="1"/>
    <xf numFmtId="0" fontId="13" fillId="2" borderId="18" xfId="0" applyFont="1" applyFill="1" applyBorder="1"/>
    <xf numFmtId="0" fontId="13" fillId="2" borderId="19" xfId="0" applyFont="1" applyFill="1" applyBorder="1"/>
    <xf numFmtId="0" fontId="7" fillId="2" borderId="13" xfId="9" applyFont="1" applyFill="1" applyBorder="1" applyAlignment="1" applyProtection="1">
      <alignment horizontal="center" vertical="center"/>
    </xf>
    <xf numFmtId="0" fontId="7" fillId="2" borderId="12" xfId="10" applyFont="1" applyFill="1" applyBorder="1" applyAlignment="1" applyProtection="1">
      <alignment horizontal="center" vertical="center"/>
    </xf>
    <xf numFmtId="0" fontId="7" fillId="2" borderId="13" xfId="12" applyFont="1" applyFill="1" applyBorder="1" applyAlignment="1" applyProtection="1">
      <alignment horizontal="center" vertical="center"/>
    </xf>
    <xf numFmtId="0" fontId="7" fillId="2" borderId="13" xfId="10" applyFont="1" applyFill="1" applyBorder="1" applyAlignment="1" applyProtection="1">
      <alignment horizontal="center" vertical="center"/>
    </xf>
    <xf numFmtId="0" fontId="7" fillId="2" borderId="14" xfId="12" applyFont="1" applyFill="1" applyBorder="1" applyAlignment="1" applyProtection="1">
      <alignment horizontal="center" vertical="center"/>
    </xf>
    <xf numFmtId="0" fontId="7" fillId="2" borderId="8" xfId="12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7" fillId="12" borderId="7" xfId="8" applyFont="1" applyFill="1" applyBorder="1" applyAlignment="1" applyProtection="1">
      <alignment horizontal="center" vertical="center"/>
    </xf>
    <xf numFmtId="0" fontId="7" fillId="13" borderId="8" xfId="9" applyFont="1" applyFill="1" applyBorder="1" applyAlignment="1" applyProtection="1">
      <alignment horizontal="center" vertical="center"/>
    </xf>
    <xf numFmtId="0" fontId="7" fillId="12" borderId="7" xfId="10" applyFont="1" applyFill="1" applyBorder="1" applyAlignment="1" applyProtection="1">
      <alignment horizontal="center" vertical="center"/>
    </xf>
    <xf numFmtId="0" fontId="7" fillId="2" borderId="6" xfId="10" applyFont="1" applyFill="1" applyBorder="1" applyAlignment="1" applyProtection="1">
      <alignment horizontal="center" vertical="center"/>
    </xf>
    <xf numFmtId="0" fontId="7" fillId="13" borderId="8" xfId="12" applyFont="1" applyFill="1" applyBorder="1" applyAlignment="1" applyProtection="1">
      <alignment horizontal="center" vertical="center"/>
    </xf>
    <xf numFmtId="0" fontId="7" fillId="0" borderId="3" xfId="9" applyFont="1" applyFill="1" applyBorder="1" applyAlignment="1" applyProtection="1">
      <alignment horizontal="center" vertical="center"/>
    </xf>
    <xf numFmtId="0" fontId="7" fillId="2" borderId="19" xfId="12" applyFont="1" applyFill="1" applyBorder="1" applyAlignment="1" applyProtection="1">
      <alignment horizontal="center" vertical="center"/>
    </xf>
    <xf numFmtId="0" fontId="7" fillId="2" borderId="19" xfId="10" applyFont="1" applyFill="1" applyBorder="1" applyAlignment="1" applyProtection="1">
      <alignment horizontal="center" vertical="center"/>
    </xf>
    <xf numFmtId="0" fontId="7" fillId="2" borderId="9" xfId="8" applyFont="1" applyFill="1" applyBorder="1" applyAlignment="1" applyProtection="1">
      <alignment horizontal="center" vertical="center"/>
    </xf>
    <xf numFmtId="0" fontId="7" fillId="2" borderId="35" xfId="9" applyFont="1" applyFill="1" applyBorder="1" applyAlignment="1" applyProtection="1">
      <alignment horizontal="center" vertical="center"/>
    </xf>
    <xf numFmtId="0" fontId="6" fillId="2" borderId="3" xfId="0" applyFont="1" applyFill="1" applyBorder="1"/>
    <xf numFmtId="0" fontId="6" fillId="2" borderId="33" xfId="0" applyFont="1" applyFill="1" applyBorder="1"/>
    <xf numFmtId="0" fontId="7" fillId="14" borderId="3" xfId="8" applyFont="1" applyFill="1" applyBorder="1" applyAlignment="1" applyProtection="1">
      <alignment horizontal="center" vertical="center"/>
    </xf>
    <xf numFmtId="0" fontId="7" fillId="14" borderId="3" xfId="9" applyFont="1" applyFill="1" applyBorder="1" applyAlignment="1" applyProtection="1">
      <alignment horizontal="center" vertical="center"/>
    </xf>
    <xf numFmtId="0" fontId="7" fillId="14" borderId="8" xfId="9" applyFont="1" applyFill="1" applyBorder="1" applyAlignment="1" applyProtection="1">
      <alignment horizontal="center" vertical="center"/>
    </xf>
    <xf numFmtId="0" fontId="6" fillId="2" borderId="7" xfId="0" applyFont="1" applyFill="1" applyBorder="1"/>
    <xf numFmtId="0" fontId="7" fillId="2" borderId="27" xfId="8" applyFont="1" applyFill="1" applyBorder="1" applyAlignment="1" applyProtection="1">
      <alignment horizontal="center" vertical="center"/>
    </xf>
    <xf numFmtId="0" fontId="7" fillId="2" borderId="25" xfId="8" applyFont="1" applyFill="1" applyBorder="1" applyAlignment="1" applyProtection="1">
      <alignment horizontal="center" vertical="center"/>
    </xf>
    <xf numFmtId="0" fontId="7" fillId="2" borderId="19" xfId="9" applyFont="1" applyFill="1" applyBorder="1" applyAlignment="1" applyProtection="1">
      <alignment horizontal="center" vertical="center"/>
    </xf>
    <xf numFmtId="0" fontId="9" fillId="2" borderId="10" xfId="5" applyFont="1" applyFill="1" applyBorder="1" applyAlignment="1" applyProtection="1">
      <alignment horizontal="left" vertical="center"/>
    </xf>
    <xf numFmtId="0" fontId="9" fillId="2" borderId="10" xfId="5" applyFont="1" applyFill="1" applyBorder="1" applyAlignment="1" applyProtection="1">
      <alignment horizontal="center" vertical="center"/>
    </xf>
    <xf numFmtId="0" fontId="9" fillId="2" borderId="35" xfId="5" applyFont="1" applyFill="1" applyBorder="1" applyAlignment="1" applyProtection="1">
      <alignment horizontal="center" vertical="center"/>
    </xf>
    <xf numFmtId="0" fontId="7" fillId="2" borderId="10" xfId="9" applyFont="1" applyFill="1" applyBorder="1" applyAlignment="1" applyProtection="1">
      <alignment horizontal="center" vertical="center"/>
    </xf>
    <xf numFmtId="0" fontId="0" fillId="13" borderId="0" xfId="0" applyFill="1"/>
    <xf numFmtId="0" fontId="7" fillId="13" borderId="39" xfId="5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>
      <alignment horizontal="left" vertical="center"/>
    </xf>
    <xf numFmtId="0" fontId="14" fillId="2" borderId="0" xfId="0" applyFont="1" applyFill="1"/>
    <xf numFmtId="0" fontId="12" fillId="2" borderId="19" xfId="0" applyFont="1" applyFill="1" applyBorder="1" applyAlignment="1">
      <alignment horizontal="center" vertical="center"/>
    </xf>
    <xf numFmtId="164" fontId="12" fillId="2" borderId="19" xfId="15" applyNumberFormat="1" applyFont="1" applyFill="1" applyBorder="1" applyAlignment="1" applyProtection="1">
      <alignment horizontal="center" vertical="center"/>
    </xf>
    <xf numFmtId="0" fontId="12" fillId="2" borderId="19" xfId="7" applyFont="1" applyFill="1" applyBorder="1" applyAlignment="1" applyProtection="1">
      <alignment horizontal="center" vertical="center"/>
    </xf>
    <xf numFmtId="0" fontId="14" fillId="2" borderId="0" xfId="0" applyFont="1" applyFill="1" applyAlignment="1"/>
    <xf numFmtId="0" fontId="12" fillId="2" borderId="3" xfId="5" applyFont="1" applyFill="1" applyBorder="1" applyAlignment="1" applyProtection="1">
      <alignment horizontal="center" vertical="center"/>
    </xf>
    <xf numFmtId="0" fontId="12" fillId="2" borderId="3" xfId="15" applyFont="1" applyFill="1" applyBorder="1" applyAlignment="1" applyProtection="1">
      <alignment horizontal="center" vertical="center"/>
    </xf>
    <xf numFmtId="2" fontId="6" fillId="2" borderId="0" xfId="0" applyNumberFormat="1" applyFont="1" applyFill="1"/>
    <xf numFmtId="0" fontId="6" fillId="2" borderId="0" xfId="0" applyFont="1" applyFill="1" applyBorder="1"/>
    <xf numFmtId="0" fontId="14" fillId="2" borderId="9" xfId="8" applyFont="1" applyFill="1" applyBorder="1" applyAlignment="1" applyProtection="1">
      <alignment horizontal="center" vertical="center"/>
    </xf>
    <xf numFmtId="0" fontId="14" fillId="2" borderId="10" xfId="8" applyFont="1" applyFill="1" applyBorder="1" applyAlignment="1" applyProtection="1">
      <alignment horizontal="center" vertical="center"/>
    </xf>
    <xf numFmtId="0" fontId="14" fillId="2" borderId="10" xfId="9" applyFont="1" applyFill="1" applyBorder="1" applyAlignment="1" applyProtection="1">
      <alignment horizontal="center" vertical="center"/>
    </xf>
    <xf numFmtId="0" fontId="14" fillId="2" borderId="11" xfId="9" applyFont="1" applyFill="1" applyBorder="1" applyAlignment="1" applyProtection="1">
      <alignment horizontal="center" vertical="center"/>
    </xf>
    <xf numFmtId="0" fontId="14" fillId="2" borderId="37" xfId="10" applyFont="1" applyFill="1" applyBorder="1" applyAlignment="1" applyProtection="1">
      <alignment horizontal="center" vertical="center"/>
    </xf>
    <xf numFmtId="0" fontId="14" fillId="2" borderId="10" xfId="12" applyFont="1" applyFill="1" applyBorder="1" applyAlignment="1" applyProtection="1">
      <alignment horizontal="center" vertical="center"/>
    </xf>
    <xf numFmtId="0" fontId="14" fillId="2" borderId="10" xfId="10" applyFont="1" applyFill="1" applyBorder="1" applyAlignment="1" applyProtection="1">
      <alignment horizontal="center" vertical="center"/>
    </xf>
    <xf numFmtId="0" fontId="14" fillId="2" borderId="11" xfId="12" applyFont="1" applyFill="1" applyBorder="1" applyAlignment="1" applyProtection="1">
      <alignment horizontal="center" vertical="center"/>
    </xf>
    <xf numFmtId="0" fontId="14" fillId="2" borderId="9" xfId="11" applyFont="1" applyFill="1" applyBorder="1" applyAlignment="1" applyProtection="1">
      <alignment horizontal="center" vertical="center"/>
    </xf>
    <xf numFmtId="0" fontId="14" fillId="2" borderId="10" xfId="13" applyFont="1" applyFill="1" applyBorder="1" applyAlignment="1" applyProtection="1">
      <alignment horizontal="center" vertical="center"/>
    </xf>
    <xf numFmtId="0" fontId="14" fillId="2" borderId="10" xfId="11" applyFont="1" applyFill="1" applyBorder="1" applyAlignment="1" applyProtection="1">
      <alignment horizontal="center" vertical="center"/>
    </xf>
    <xf numFmtId="0" fontId="14" fillId="2" borderId="11" xfId="13" applyFont="1" applyFill="1" applyBorder="1" applyAlignment="1" applyProtection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6" xfId="5" applyFont="1" applyFill="1" applyBorder="1" applyAlignment="1" applyProtection="1">
      <alignment horizontal="center" vertical="center"/>
    </xf>
    <xf numFmtId="0" fontId="7" fillId="2" borderId="26" xfId="9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13" borderId="10" xfId="12" applyFont="1" applyFill="1" applyBorder="1" applyAlignment="1" applyProtection="1">
      <alignment horizontal="center" vertical="center"/>
    </xf>
    <xf numFmtId="0" fontId="7" fillId="12" borderId="10" xfId="10" applyFont="1" applyFill="1" applyBorder="1" applyAlignment="1" applyProtection="1">
      <alignment horizontal="center" vertical="center"/>
    </xf>
    <xf numFmtId="0" fontId="7" fillId="12" borderId="3" xfId="11" applyFont="1" applyFill="1" applyBorder="1" applyAlignment="1" applyProtection="1">
      <alignment horizontal="center" vertical="center"/>
    </xf>
    <xf numFmtId="0" fontId="7" fillId="13" borderId="8" xfId="13" applyFont="1" applyFill="1" applyBorder="1" applyAlignment="1" applyProtection="1">
      <alignment horizontal="center" vertical="center"/>
    </xf>
    <xf numFmtId="0" fontId="7" fillId="13" borderId="3" xfId="11" applyFont="1" applyFill="1" applyBorder="1" applyAlignment="1" applyProtection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7" fillId="2" borderId="3" xfId="5" applyFont="1" applyFill="1" applyBorder="1" applyAlignment="1" applyProtection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13" fillId="2" borderId="0" xfId="0" applyFont="1" applyFill="1" applyBorder="1"/>
    <xf numFmtId="1" fontId="12" fillId="2" borderId="19" xfId="12" applyNumberFormat="1" applyFont="1" applyFill="1" applyBorder="1" applyAlignment="1" applyProtection="1">
      <alignment horizontal="center" vertical="center"/>
    </xf>
    <xf numFmtId="1" fontId="12" fillId="2" borderId="41" xfId="15" applyNumberFormat="1" applyFont="1" applyFill="1" applyBorder="1" applyAlignment="1" applyProtection="1">
      <alignment horizontal="center" vertical="center"/>
    </xf>
    <xf numFmtId="0" fontId="12" fillId="2" borderId="23" xfId="7" applyFont="1" applyFill="1" applyBorder="1" applyAlignment="1" applyProtection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14" fillId="2" borderId="10" xfId="0" applyFont="1" applyFill="1" applyBorder="1"/>
    <xf numFmtId="0" fontId="14" fillId="2" borderId="18" xfId="0" applyFont="1" applyFill="1" applyBorder="1"/>
    <xf numFmtId="0" fontId="14" fillId="2" borderId="19" xfId="0" applyFont="1" applyFill="1" applyBorder="1"/>
    <xf numFmtId="0" fontId="7" fillId="2" borderId="6" xfId="8" applyFont="1" applyFill="1" applyBorder="1" applyAlignment="1" applyProtection="1">
      <alignment horizontal="center" vertical="center"/>
    </xf>
    <xf numFmtId="0" fontId="7" fillId="13" borderId="7" xfId="8" applyFont="1" applyFill="1" applyBorder="1" applyAlignment="1" applyProtection="1">
      <alignment horizontal="center" vertical="center"/>
    </xf>
    <xf numFmtId="0" fontId="7" fillId="13" borderId="3" xfId="8" applyFont="1" applyFill="1" applyBorder="1" applyAlignment="1" applyProtection="1">
      <alignment horizontal="center" vertical="center"/>
    </xf>
    <xf numFmtId="0" fontId="9" fillId="2" borderId="3" xfId="0" applyFont="1" applyFill="1" applyBorder="1"/>
    <xf numFmtId="0" fontId="9" fillId="2" borderId="8" xfId="0" applyFont="1" applyFill="1" applyBorder="1"/>
    <xf numFmtId="0" fontId="9" fillId="2" borderId="7" xfId="0" applyFont="1" applyFill="1" applyBorder="1"/>
    <xf numFmtId="0" fontId="7" fillId="2" borderId="39" xfId="5" applyFont="1" applyFill="1" applyBorder="1" applyAlignment="1" applyProtection="1">
      <alignment horizontal="center" vertical="center"/>
    </xf>
    <xf numFmtId="0" fontId="12" fillId="2" borderId="18" xfId="14" applyFont="1" applyFill="1" applyBorder="1" applyAlignment="1" applyProtection="1">
      <alignment horizontal="center" vertical="center"/>
    </xf>
    <xf numFmtId="0" fontId="12" fillId="2" borderId="18" xfId="8" applyFont="1" applyFill="1" applyBorder="1" applyAlignment="1" applyProtection="1">
      <alignment horizontal="center" vertical="center"/>
    </xf>
    <xf numFmtId="0" fontId="12" fillId="2" borderId="18" xfId="9" applyFont="1" applyFill="1" applyBorder="1" applyAlignment="1" applyProtection="1">
      <alignment horizontal="center" vertical="center"/>
    </xf>
    <xf numFmtId="0" fontId="12" fillId="2" borderId="18" xfId="10" applyFont="1" applyFill="1" applyBorder="1" applyAlignment="1" applyProtection="1">
      <alignment horizontal="center" vertical="center"/>
    </xf>
    <xf numFmtId="0" fontId="12" fillId="2" borderId="18" xfId="12" applyFont="1" applyFill="1" applyBorder="1" applyAlignment="1" applyProtection="1">
      <alignment horizontal="center" vertical="center"/>
    </xf>
    <xf numFmtId="0" fontId="12" fillId="2" borderId="6" xfId="7" applyFont="1" applyFill="1" applyBorder="1" applyAlignment="1" applyProtection="1">
      <alignment horizontal="center" vertical="center"/>
    </xf>
    <xf numFmtId="164" fontId="12" fillId="2" borderId="3" xfId="15" applyNumberFormat="1" applyFont="1" applyFill="1" applyBorder="1" applyAlignment="1" applyProtection="1">
      <alignment horizontal="center" vertical="center"/>
    </xf>
    <xf numFmtId="0" fontId="0" fillId="2" borderId="0" xfId="0" applyFill="1"/>
    <xf numFmtId="0" fontId="19" fillId="2" borderId="0" xfId="0" applyFont="1" applyFill="1"/>
    <xf numFmtId="0" fontId="20" fillId="2" borderId="0" xfId="0" applyFont="1" applyFill="1"/>
    <xf numFmtId="0" fontId="21" fillId="2" borderId="0" xfId="0" applyFont="1" applyFill="1"/>
    <xf numFmtId="0" fontId="9" fillId="12" borderId="3" xfId="0" applyFont="1" applyFill="1" applyBorder="1" applyAlignment="1">
      <alignment horizontal="left" vertical="center"/>
    </xf>
    <xf numFmtId="0" fontId="7" fillId="12" borderId="3" xfId="9" applyFont="1" applyFill="1" applyBorder="1" applyAlignment="1" applyProtection="1">
      <alignment horizontal="center" vertical="center"/>
    </xf>
    <xf numFmtId="0" fontId="7" fillId="12" borderId="8" xfId="9" applyFont="1" applyFill="1" applyBorder="1" applyAlignment="1" applyProtection="1">
      <alignment horizontal="center" vertical="center"/>
    </xf>
    <xf numFmtId="0" fontId="7" fillId="12" borderId="10" xfId="12" applyFont="1" applyFill="1" applyBorder="1" applyAlignment="1" applyProtection="1">
      <alignment horizontal="center" vertical="center"/>
    </xf>
    <xf numFmtId="0" fontId="7" fillId="12" borderId="8" xfId="12" applyFont="1" applyFill="1" applyBorder="1" applyAlignment="1" applyProtection="1">
      <alignment horizontal="center" vertical="center"/>
    </xf>
    <xf numFmtId="0" fontId="7" fillId="12" borderId="3" xfId="13" applyFont="1" applyFill="1" applyBorder="1" applyAlignment="1" applyProtection="1">
      <alignment horizontal="center" vertical="center"/>
    </xf>
    <xf numFmtId="0" fontId="7" fillId="12" borderId="8" xfId="13" applyFont="1" applyFill="1" applyBorder="1" applyAlignment="1" applyProtection="1">
      <alignment horizontal="center" vertical="center"/>
    </xf>
    <xf numFmtId="0" fontId="7" fillId="12" borderId="39" xfId="0" applyFont="1" applyFill="1" applyBorder="1" applyAlignment="1">
      <alignment horizontal="center" vertical="center"/>
    </xf>
    <xf numFmtId="0" fontId="12" fillId="2" borderId="27" xfId="8" applyFont="1" applyFill="1" applyBorder="1" applyAlignment="1" applyProtection="1">
      <alignment horizontal="center" vertical="center"/>
    </xf>
    <xf numFmtId="1" fontId="18" fillId="2" borderId="3" xfId="0" applyNumberFormat="1" applyFont="1" applyFill="1" applyBorder="1" applyAlignment="1">
      <alignment horizontal="center" vertical="center"/>
    </xf>
    <xf numFmtId="2" fontId="6" fillId="2" borderId="0" xfId="0" applyNumberFormat="1" applyFont="1" applyFill="1" applyBorder="1" applyAlignment="1">
      <alignment horizontal="center" vertical="center"/>
    </xf>
    <xf numFmtId="0" fontId="14" fillId="0" borderId="0" xfId="0" applyFont="1"/>
    <xf numFmtId="0" fontId="12" fillId="0" borderId="3" xfId="7" applyFont="1" applyFill="1" applyBorder="1" applyAlignment="1" applyProtection="1">
      <alignment horizontal="center" vertical="center"/>
    </xf>
    <xf numFmtId="0" fontId="14" fillId="0" borderId="10" xfId="0" applyFont="1" applyBorder="1"/>
    <xf numFmtId="0" fontId="14" fillId="0" borderId="18" xfId="0" applyFont="1" applyBorder="1"/>
    <xf numFmtId="0" fontId="14" fillId="0" borderId="15" xfId="8" applyFont="1" applyFill="1" applyBorder="1" applyAlignment="1" applyProtection="1">
      <alignment horizontal="center" vertical="center"/>
    </xf>
    <xf numFmtId="0" fontId="14" fillId="0" borderId="16" xfId="8" applyFont="1" applyFill="1" applyBorder="1" applyAlignment="1" applyProtection="1">
      <alignment horizontal="center" vertical="center"/>
    </xf>
    <xf numFmtId="0" fontId="14" fillId="0" borderId="16" xfId="9" applyFont="1" applyFill="1" applyBorder="1" applyAlignment="1" applyProtection="1">
      <alignment horizontal="center" vertical="center"/>
    </xf>
    <xf numFmtId="0" fontId="14" fillId="0" borderId="17" xfId="9" applyFont="1" applyFill="1" applyBorder="1" applyAlignment="1" applyProtection="1">
      <alignment horizontal="center" vertical="center"/>
    </xf>
    <xf numFmtId="0" fontId="14" fillId="0" borderId="42" xfId="10" applyFont="1" applyFill="1" applyBorder="1" applyAlignment="1" applyProtection="1">
      <alignment horizontal="center" vertical="center"/>
    </xf>
    <xf numFmtId="0" fontId="14" fillId="0" borderId="16" xfId="12" applyFont="1" applyFill="1" applyBorder="1" applyAlignment="1" applyProtection="1">
      <alignment horizontal="center" vertical="center"/>
    </xf>
    <xf numFmtId="0" fontId="14" fillId="0" borderId="16" xfId="10" applyFont="1" applyFill="1" applyBorder="1" applyAlignment="1" applyProtection="1">
      <alignment horizontal="center" vertical="center"/>
    </xf>
    <xf numFmtId="0" fontId="14" fillId="0" borderId="17" xfId="12" applyFont="1" applyFill="1" applyBorder="1" applyAlignment="1" applyProtection="1">
      <alignment horizontal="center" vertical="center"/>
    </xf>
    <xf numFmtId="0" fontId="14" fillId="0" borderId="19" xfId="0" applyFont="1" applyBorder="1"/>
    <xf numFmtId="0" fontId="7" fillId="0" borderId="25" xfId="8" applyFont="1" applyFill="1" applyBorder="1" applyAlignment="1" applyProtection="1">
      <alignment horizontal="center" vertical="center"/>
    </xf>
    <xf numFmtId="0" fontId="7" fillId="0" borderId="19" xfId="8" applyFont="1" applyFill="1" applyBorder="1" applyAlignment="1" applyProtection="1">
      <alignment horizontal="center" vertical="center"/>
    </xf>
    <xf numFmtId="0" fontId="7" fillId="0" borderId="19" xfId="9" applyFont="1" applyFill="1" applyBorder="1" applyAlignment="1" applyProtection="1">
      <alignment horizontal="center" vertical="center"/>
    </xf>
    <xf numFmtId="0" fontId="7" fillId="0" borderId="26" xfId="9" applyFont="1" applyFill="1" applyBorder="1" applyAlignment="1" applyProtection="1">
      <alignment horizontal="center" vertical="center"/>
    </xf>
    <xf numFmtId="0" fontId="7" fillId="0" borderId="12" xfId="10" applyFont="1" applyFill="1" applyBorder="1" applyAlignment="1" applyProtection="1">
      <alignment horizontal="center" vertical="center"/>
    </xf>
    <xf numFmtId="0" fontId="7" fillId="0" borderId="13" xfId="12" applyFont="1" applyFill="1" applyBorder="1" applyAlignment="1" applyProtection="1">
      <alignment horizontal="center" vertical="center"/>
    </xf>
    <xf numFmtId="0" fontId="7" fillId="0" borderId="13" xfId="10" applyFont="1" applyFill="1" applyBorder="1" applyAlignment="1" applyProtection="1">
      <alignment horizontal="center" vertical="center"/>
    </xf>
    <xf numFmtId="0" fontId="7" fillId="0" borderId="14" xfId="12" applyFont="1" applyFill="1" applyBorder="1" applyAlignment="1" applyProtection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0" xfId="0" applyFont="1"/>
    <xf numFmtId="0" fontId="7" fillId="0" borderId="10" xfId="9" applyFont="1" applyFill="1" applyBorder="1" applyAlignment="1" applyProtection="1">
      <alignment horizontal="center" vertical="center"/>
    </xf>
    <xf numFmtId="0" fontId="7" fillId="0" borderId="10" xfId="8" applyFont="1" applyFill="1" applyBorder="1" applyAlignment="1" applyProtection="1">
      <alignment horizontal="center" vertical="center"/>
    </xf>
    <xf numFmtId="0" fontId="7" fillId="0" borderId="7" xfId="10" applyFont="1" applyFill="1" applyBorder="1" applyAlignment="1" applyProtection="1">
      <alignment horizontal="center" vertical="center"/>
    </xf>
    <xf numFmtId="0" fontId="7" fillId="0" borderId="10" xfId="12" applyFont="1" applyFill="1" applyBorder="1" applyAlignment="1" applyProtection="1">
      <alignment horizontal="center" vertical="center"/>
    </xf>
    <xf numFmtId="0" fontId="7" fillId="0" borderId="10" xfId="10" applyFont="1" applyFill="1" applyBorder="1" applyAlignment="1" applyProtection="1">
      <alignment horizontal="center" vertical="center"/>
    </xf>
    <xf numFmtId="0" fontId="7" fillId="0" borderId="8" xfId="12" applyFont="1" applyFill="1" applyBorder="1" applyAlignment="1" applyProtection="1">
      <alignment horizontal="center" vertical="center"/>
    </xf>
    <xf numFmtId="0" fontId="7" fillId="0" borderId="4" xfId="8" applyFont="1" applyFill="1" applyBorder="1" applyAlignment="1" applyProtection="1">
      <alignment horizontal="center" vertical="center"/>
    </xf>
    <xf numFmtId="0" fontId="7" fillId="0" borderId="31" xfId="9" applyFont="1" applyFill="1" applyBorder="1" applyAlignment="1" applyProtection="1">
      <alignment horizontal="center" vertical="center"/>
    </xf>
    <xf numFmtId="0" fontId="7" fillId="0" borderId="3" xfId="12" applyFont="1" applyFill="1" applyBorder="1" applyAlignment="1" applyProtection="1">
      <alignment horizontal="center" vertical="center"/>
    </xf>
    <xf numFmtId="0" fontId="7" fillId="0" borderId="6" xfId="8" applyFont="1" applyFill="1" applyBorder="1" applyAlignment="1" applyProtection="1">
      <alignment horizontal="center" vertical="center"/>
    </xf>
    <xf numFmtId="0" fontId="7" fillId="0" borderId="31" xfId="12" applyFont="1" applyFill="1" applyBorder="1" applyAlignment="1" applyProtection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10" applyFont="1" applyFill="1" applyBorder="1" applyAlignment="1" applyProtection="1">
      <alignment horizontal="center" vertical="center"/>
    </xf>
    <xf numFmtId="0" fontId="7" fillId="0" borderId="21" xfId="10" applyFont="1" applyFill="1" applyBorder="1" applyAlignment="1" applyProtection="1">
      <alignment horizontal="center" vertical="center"/>
    </xf>
    <xf numFmtId="0" fontId="0" fillId="0" borderId="38" xfId="0" applyBorder="1"/>
    <xf numFmtId="0" fontId="7" fillId="12" borderId="7" xfId="0" applyFont="1" applyFill="1" applyBorder="1" applyAlignment="1">
      <alignment horizontal="center" vertical="center"/>
    </xf>
    <xf numFmtId="0" fontId="7" fillId="12" borderId="4" xfId="0" applyFont="1" applyFill="1" applyBorder="1" applyAlignment="1">
      <alignment horizontal="center" vertical="center"/>
    </xf>
    <xf numFmtId="0" fontId="7" fillId="12" borderId="3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9" xfId="12" applyFont="1" applyFill="1" applyBorder="1" applyAlignment="1" applyProtection="1">
      <alignment horizontal="center" vertical="center"/>
    </xf>
    <xf numFmtId="0" fontId="7" fillId="0" borderId="19" xfId="10" applyFont="1" applyFill="1" applyBorder="1" applyAlignment="1" applyProtection="1">
      <alignment horizontal="center" vertical="center"/>
    </xf>
    <xf numFmtId="0" fontId="7" fillId="0" borderId="30" xfId="10" applyFont="1" applyFill="1" applyBorder="1" applyAlignment="1" applyProtection="1">
      <alignment horizontal="center" vertical="center"/>
    </xf>
    <xf numFmtId="0" fontId="7" fillId="0" borderId="30" xfId="8" applyFont="1" applyFill="1" applyBorder="1" applyAlignment="1" applyProtection="1">
      <alignment horizontal="center" vertical="center"/>
    </xf>
    <xf numFmtId="0" fontId="9" fillId="0" borderId="3" xfId="5" applyFont="1" applyBorder="1" applyAlignment="1" applyProtection="1">
      <alignment horizontal="left" vertical="center"/>
    </xf>
    <xf numFmtId="0" fontId="9" fillId="0" borderId="3" xfId="0" applyFont="1" applyBorder="1"/>
    <xf numFmtId="0" fontId="9" fillId="0" borderId="33" xfId="0" applyFont="1" applyBorder="1"/>
    <xf numFmtId="0" fontId="9" fillId="0" borderId="32" xfId="0" applyFont="1" applyBorder="1"/>
    <xf numFmtId="0" fontId="7" fillId="0" borderId="3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9" fillId="0" borderId="10" xfId="5" applyFont="1" applyBorder="1" applyAlignment="1" applyProtection="1">
      <alignment horizontal="left" vertical="center"/>
    </xf>
    <xf numFmtId="0" fontId="9" fillId="0" borderId="10" xfId="5" applyFont="1" applyBorder="1" applyAlignment="1" applyProtection="1">
      <alignment horizontal="center" vertical="center"/>
    </xf>
    <xf numFmtId="0" fontId="9" fillId="0" borderId="35" xfId="5" applyFont="1" applyBorder="1" applyAlignment="1" applyProtection="1">
      <alignment horizontal="center" vertical="center"/>
    </xf>
    <xf numFmtId="0" fontId="7" fillId="0" borderId="9" xfId="8" applyFont="1" applyFill="1" applyBorder="1" applyAlignment="1" applyProtection="1">
      <alignment horizontal="center" vertical="center"/>
    </xf>
    <xf numFmtId="0" fontId="7" fillId="0" borderId="11" xfId="9" applyFont="1" applyFill="1" applyBorder="1" applyAlignment="1" applyProtection="1">
      <alignment horizontal="center" vertical="center"/>
    </xf>
    <xf numFmtId="0" fontId="7" fillId="0" borderId="9" xfId="10" applyFont="1" applyFill="1" applyBorder="1" applyAlignment="1" applyProtection="1">
      <alignment horizontal="center" vertical="center"/>
    </xf>
    <xf numFmtId="0" fontId="7" fillId="0" borderId="11" xfId="12" applyFont="1" applyFill="1" applyBorder="1" applyAlignment="1" applyProtection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2" fillId="0" borderId="18" xfId="14" applyFont="1" applyFill="1" applyBorder="1" applyAlignment="1" applyProtection="1">
      <alignment horizontal="center" vertical="center"/>
    </xf>
    <xf numFmtId="0" fontId="12" fillId="0" borderId="19" xfId="8" applyFont="1" applyFill="1" applyBorder="1" applyAlignment="1" applyProtection="1">
      <alignment horizontal="center" vertical="center"/>
    </xf>
    <xf numFmtId="0" fontId="12" fillId="0" borderId="19" xfId="9" applyFont="1" applyFill="1" applyBorder="1" applyAlignment="1" applyProtection="1">
      <alignment horizontal="center" vertical="center"/>
    </xf>
    <xf numFmtId="0" fontId="12" fillId="0" borderId="19" xfId="10" applyFont="1" applyFill="1" applyBorder="1" applyAlignment="1" applyProtection="1">
      <alignment horizontal="center" vertical="center"/>
    </xf>
    <xf numFmtId="0" fontId="12" fillId="0" borderId="19" xfId="12" applyFont="1" applyFill="1" applyBorder="1" applyAlignment="1" applyProtection="1">
      <alignment horizontal="center" vertical="center"/>
    </xf>
    <xf numFmtId="0" fontId="12" fillId="0" borderId="19" xfId="0" applyFont="1" applyBorder="1" applyAlignment="1">
      <alignment horizontal="center" vertical="center"/>
    </xf>
    <xf numFmtId="164" fontId="12" fillId="0" borderId="19" xfId="15" applyNumberFormat="1" applyFont="1" applyFill="1" applyBorder="1" applyAlignment="1" applyProtection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64" fontId="12" fillId="0" borderId="3" xfId="15" applyNumberFormat="1" applyFont="1" applyFill="1" applyBorder="1" applyAlignment="1" applyProtection="1">
      <alignment horizontal="center" vertical="center"/>
    </xf>
    <xf numFmtId="0" fontId="14" fillId="0" borderId="0" xfId="0" applyFont="1" applyAlignment="1"/>
    <xf numFmtId="0" fontId="12" fillId="0" borderId="3" xfId="5" applyFont="1" applyBorder="1" applyAlignment="1" applyProtection="1">
      <alignment horizontal="center" vertical="center"/>
    </xf>
    <xf numFmtId="0" fontId="12" fillId="0" borderId="3" xfId="15" applyFont="1" applyFill="1" applyBorder="1" applyAlignment="1" applyProtection="1">
      <alignment horizontal="center" vertical="center"/>
    </xf>
    <xf numFmtId="2" fontId="9" fillId="0" borderId="0" xfId="0" applyNumberFormat="1" applyFont="1"/>
    <xf numFmtId="0" fontId="13" fillId="0" borderId="0" xfId="0" applyFont="1"/>
    <xf numFmtId="0" fontId="14" fillId="0" borderId="9" xfId="8" applyFont="1" applyFill="1" applyBorder="1" applyAlignment="1" applyProtection="1">
      <alignment horizontal="center" vertical="center"/>
    </xf>
    <xf numFmtId="0" fontId="14" fillId="0" borderId="10" xfId="8" applyFont="1" applyFill="1" applyBorder="1" applyAlignment="1" applyProtection="1">
      <alignment horizontal="center" vertical="center"/>
    </xf>
    <xf numFmtId="0" fontId="14" fillId="0" borderId="10" xfId="9" applyFont="1" applyFill="1" applyBorder="1" applyAlignment="1" applyProtection="1">
      <alignment horizontal="center" vertical="center"/>
    </xf>
    <xf numFmtId="0" fontId="14" fillId="0" borderId="11" xfId="9" applyFont="1" applyFill="1" applyBorder="1" applyAlignment="1" applyProtection="1">
      <alignment horizontal="center" vertical="center"/>
    </xf>
    <xf numFmtId="0" fontId="14" fillId="0" borderId="9" xfId="10" applyFont="1" applyFill="1" applyBorder="1" applyAlignment="1" applyProtection="1">
      <alignment horizontal="center" vertical="center"/>
    </xf>
    <xf numFmtId="0" fontId="14" fillId="0" borderId="10" xfId="12" applyFont="1" applyFill="1" applyBorder="1" applyAlignment="1" applyProtection="1">
      <alignment horizontal="center" vertical="center"/>
    </xf>
    <xf numFmtId="0" fontId="14" fillId="0" borderId="10" xfId="10" applyFont="1" applyFill="1" applyBorder="1" applyAlignment="1" applyProtection="1">
      <alignment horizontal="center" vertical="center"/>
    </xf>
    <xf numFmtId="0" fontId="14" fillId="0" borderId="11" xfId="12" applyFont="1" applyFill="1" applyBorder="1" applyAlignment="1" applyProtection="1">
      <alignment horizontal="center" vertical="center"/>
    </xf>
    <xf numFmtId="0" fontId="14" fillId="0" borderId="9" xfId="11" applyFont="1" applyFill="1" applyBorder="1" applyAlignment="1" applyProtection="1">
      <alignment horizontal="center" vertical="center"/>
    </xf>
    <xf numFmtId="0" fontId="14" fillId="0" borderId="10" xfId="13" applyFont="1" applyFill="1" applyBorder="1" applyAlignment="1" applyProtection="1">
      <alignment horizontal="center" vertical="center"/>
    </xf>
    <xf numFmtId="0" fontId="14" fillId="0" borderId="10" xfId="11" applyFont="1" applyFill="1" applyBorder="1" applyAlignment="1" applyProtection="1">
      <alignment horizontal="center" vertical="center"/>
    </xf>
    <xf numFmtId="0" fontId="14" fillId="0" borderId="11" xfId="13" applyFont="1" applyFill="1" applyBorder="1" applyAlignment="1" applyProtection="1">
      <alignment horizontal="center" vertical="center"/>
    </xf>
    <xf numFmtId="0" fontId="7" fillId="0" borderId="13" xfId="9" applyFont="1" applyFill="1" applyBorder="1" applyAlignment="1" applyProtection="1">
      <alignment horizontal="center" vertical="center"/>
    </xf>
    <xf numFmtId="0" fontId="7" fillId="0" borderId="12" xfId="11" applyFont="1" applyFill="1" applyBorder="1" applyAlignment="1" applyProtection="1">
      <alignment horizontal="center" vertical="center"/>
    </xf>
    <xf numFmtId="0" fontId="7" fillId="0" borderId="13" xfId="13" applyFont="1" applyFill="1" applyBorder="1" applyAlignment="1" applyProtection="1">
      <alignment horizontal="center" vertical="center"/>
    </xf>
    <xf numFmtId="0" fontId="7" fillId="0" borderId="13" xfId="11" applyFont="1" applyFill="1" applyBorder="1" applyAlignment="1" applyProtection="1">
      <alignment horizontal="center" vertical="center"/>
    </xf>
    <xf numFmtId="0" fontId="7" fillId="0" borderId="14" xfId="13" applyFont="1" applyFill="1" applyBorder="1" applyAlignment="1" applyProtection="1">
      <alignment horizontal="center" vertical="center"/>
    </xf>
    <xf numFmtId="0" fontId="9" fillId="0" borderId="19" xfId="0" applyFont="1" applyBorder="1" applyAlignment="1">
      <alignment horizontal="left" vertical="center"/>
    </xf>
    <xf numFmtId="0" fontId="7" fillId="0" borderId="25" xfId="10" applyFont="1" applyFill="1" applyBorder="1" applyAlignment="1" applyProtection="1">
      <alignment horizontal="center" vertical="center"/>
    </xf>
    <xf numFmtId="0" fontId="7" fillId="0" borderId="26" xfId="12" applyFont="1" applyFill="1" applyBorder="1" applyAlignment="1" applyProtection="1">
      <alignment horizontal="center" vertical="center"/>
    </xf>
    <xf numFmtId="0" fontId="7" fillId="0" borderId="25" xfId="11" applyFont="1" applyFill="1" applyBorder="1" applyAlignment="1" applyProtection="1">
      <alignment horizontal="center" vertical="center"/>
    </xf>
    <xf numFmtId="0" fontId="7" fillId="0" borderId="19" xfId="13" applyFont="1" applyFill="1" applyBorder="1" applyAlignment="1" applyProtection="1">
      <alignment horizontal="center" vertical="center"/>
    </xf>
    <xf numFmtId="0" fontId="7" fillId="0" borderId="19" xfId="11" applyFont="1" applyFill="1" applyBorder="1" applyAlignment="1" applyProtection="1">
      <alignment horizontal="center" vertical="center"/>
    </xf>
    <xf numFmtId="0" fontId="7" fillId="0" borderId="26" xfId="13" applyFont="1" applyFill="1" applyBorder="1" applyAlignment="1" applyProtection="1">
      <alignment horizontal="center" vertical="center"/>
    </xf>
    <xf numFmtId="0" fontId="7" fillId="0" borderId="7" xfId="11" applyFont="1" applyFill="1" applyBorder="1" applyAlignment="1" applyProtection="1">
      <alignment horizontal="center" vertical="center"/>
    </xf>
    <xf numFmtId="0" fontId="7" fillId="0" borderId="10" xfId="13" applyFont="1" applyFill="1" applyBorder="1" applyAlignment="1" applyProtection="1">
      <alignment horizontal="center" vertical="center"/>
    </xf>
    <xf numFmtId="0" fontId="7" fillId="0" borderId="10" xfId="11" applyFont="1" applyFill="1" applyBorder="1" applyAlignment="1" applyProtection="1">
      <alignment horizontal="center" vertical="center"/>
    </xf>
    <xf numFmtId="0" fontId="7" fillId="0" borderId="8" xfId="13" applyFont="1" applyFill="1" applyBorder="1" applyAlignment="1" applyProtection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7" fillId="0" borderId="30" xfId="11" applyFont="1" applyFill="1" applyBorder="1" applyAlignment="1" applyProtection="1">
      <alignment horizontal="center" vertical="center"/>
    </xf>
    <xf numFmtId="0" fontId="7" fillId="0" borderId="3" xfId="13" applyFont="1" applyFill="1" applyBorder="1" applyAlignment="1" applyProtection="1">
      <alignment horizontal="center" vertical="center"/>
    </xf>
    <xf numFmtId="0" fontId="7" fillId="0" borderId="3" xfId="11" applyFont="1" applyFill="1" applyBorder="1" applyAlignment="1" applyProtection="1">
      <alignment horizontal="center" vertical="center"/>
    </xf>
    <xf numFmtId="0" fontId="7" fillId="0" borderId="31" xfId="13" applyFont="1" applyFill="1" applyBorder="1" applyAlignment="1" applyProtection="1">
      <alignment horizontal="center" vertical="center"/>
    </xf>
    <xf numFmtId="0" fontId="7" fillId="12" borderId="30" xfId="11" applyFont="1" applyFill="1" applyBorder="1" applyAlignment="1" applyProtection="1">
      <alignment horizontal="center" vertical="center"/>
    </xf>
    <xf numFmtId="0" fontId="7" fillId="0" borderId="6" xfId="10" applyFont="1" applyFill="1" applyBorder="1" applyAlignment="1" applyProtection="1">
      <alignment horizontal="center" vertical="center"/>
    </xf>
    <xf numFmtId="0" fontId="7" fillId="13" borderId="30" xfId="11" applyFont="1" applyFill="1" applyBorder="1" applyAlignment="1" applyProtection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7" fillId="0" borderId="18" xfId="8" applyFont="1" applyFill="1" applyBorder="1" applyAlignment="1" applyProtection="1">
      <alignment horizontal="center" vertical="center"/>
    </xf>
    <xf numFmtId="0" fontId="7" fillId="0" borderId="9" xfId="11" applyFont="1" applyFill="1" applyBorder="1" applyAlignment="1" applyProtection="1">
      <alignment horizontal="center" vertical="center"/>
    </xf>
    <xf numFmtId="0" fontId="7" fillId="0" borderId="11" xfId="13" applyFont="1" applyFill="1" applyBorder="1" applyAlignment="1" applyProtection="1">
      <alignment horizontal="center" vertical="center"/>
    </xf>
    <xf numFmtId="0" fontId="7" fillId="13" borderId="39" xfId="0" applyFont="1" applyFill="1" applyBorder="1" applyAlignment="1">
      <alignment horizontal="center" vertical="center"/>
    </xf>
    <xf numFmtId="0" fontId="12" fillId="0" borderId="19" xfId="14" applyFont="1" applyFill="1" applyBorder="1" applyAlignment="1" applyProtection="1">
      <alignment horizontal="center" vertical="center"/>
    </xf>
    <xf numFmtId="1" fontId="12" fillId="0" borderId="19" xfId="12" applyNumberFormat="1" applyFont="1" applyFill="1" applyBorder="1" applyAlignment="1" applyProtection="1">
      <alignment horizontal="center" vertical="center"/>
    </xf>
    <xf numFmtId="0" fontId="12" fillId="0" borderId="19" xfId="11" applyFont="1" applyFill="1" applyBorder="1" applyAlignment="1" applyProtection="1">
      <alignment horizontal="center" vertical="center"/>
    </xf>
    <xf numFmtId="0" fontId="12" fillId="0" borderId="19" xfId="13" applyFont="1" applyFill="1" applyBorder="1" applyAlignment="1" applyProtection="1">
      <alignment horizontal="center" vertical="center"/>
    </xf>
    <xf numFmtId="0" fontId="14" fillId="0" borderId="0" xfId="0" applyFont="1" applyBorder="1" applyAlignment="1">
      <alignment vertical="center"/>
    </xf>
    <xf numFmtId="0" fontId="12" fillId="0" borderId="19" xfId="5" applyFont="1" applyBorder="1" applyAlignment="1" applyProtection="1">
      <alignment horizontal="center" vertical="center"/>
    </xf>
    <xf numFmtId="0" fontId="12" fillId="0" borderId="19" xfId="15" applyFont="1" applyFill="1" applyBorder="1" applyAlignment="1" applyProtection="1">
      <alignment vertical="center"/>
    </xf>
    <xf numFmtId="0" fontId="6" fillId="0" borderId="0" xfId="0" applyFont="1" applyBorder="1" applyAlignment="1">
      <alignment horizontal="center" vertical="center"/>
    </xf>
    <xf numFmtId="0" fontId="13" fillId="0" borderId="10" xfId="0" applyFont="1" applyBorder="1"/>
    <xf numFmtId="0" fontId="13" fillId="0" borderId="18" xfId="0" applyFont="1" applyBorder="1"/>
    <xf numFmtId="0" fontId="14" fillId="0" borderId="15" xfId="10" applyFont="1" applyFill="1" applyBorder="1" applyAlignment="1" applyProtection="1">
      <alignment horizontal="center" vertical="center"/>
    </xf>
    <xf numFmtId="0" fontId="13" fillId="0" borderId="19" xfId="0" applyFont="1" applyBorder="1"/>
    <xf numFmtId="0" fontId="7" fillId="13" borderId="3" xfId="10" applyFont="1" applyFill="1" applyBorder="1" applyAlignment="1" applyProtection="1">
      <alignment horizontal="center" vertical="center"/>
    </xf>
    <xf numFmtId="0" fontId="7" fillId="13" borderId="7" xfId="10" applyFont="1" applyFill="1" applyBorder="1" applyAlignment="1" applyProtection="1">
      <alignment horizontal="center" vertical="center"/>
    </xf>
    <xf numFmtId="0" fontId="6" fillId="0" borderId="3" xfId="0" applyFont="1" applyBorder="1"/>
    <xf numFmtId="0" fontId="6" fillId="0" borderId="8" xfId="0" applyFont="1" applyBorder="1"/>
    <xf numFmtId="0" fontId="6" fillId="0" borderId="7" xfId="0" applyFont="1" applyBorder="1"/>
    <xf numFmtId="0" fontId="12" fillId="0" borderId="23" xfId="0" applyFont="1" applyBorder="1" applyAlignment="1">
      <alignment horizontal="center" vertical="center"/>
    </xf>
    <xf numFmtId="0" fontId="20" fillId="0" borderId="0" xfId="0" applyFont="1"/>
    <xf numFmtId="0" fontId="9" fillId="0" borderId="3" xfId="0" applyFont="1" applyBorder="1" applyAlignment="1">
      <alignment horizontal="left" vertical="center" wrapText="1"/>
    </xf>
    <xf numFmtId="0" fontId="7" fillId="12" borderId="8" xfId="0" applyFont="1" applyFill="1" applyBorder="1" applyAlignment="1">
      <alignment horizontal="center" vertical="center"/>
    </xf>
    <xf numFmtId="0" fontId="22" fillId="0" borderId="0" xfId="0" applyFont="1"/>
    <xf numFmtId="0" fontId="7" fillId="0" borderId="3" xfId="5" applyFont="1" applyBorder="1" applyAlignment="1" applyProtection="1">
      <alignment horizontal="center" vertical="center"/>
    </xf>
    <xf numFmtId="1" fontId="12" fillId="0" borderId="27" xfId="15" applyNumberFormat="1" applyFont="1" applyFill="1" applyBorder="1" applyAlignment="1" applyProtection="1">
      <alignment horizontal="center" vertical="center"/>
    </xf>
    <xf numFmtId="0" fontId="12" fillId="0" borderId="19" xfId="7" applyFont="1" applyFill="1" applyBorder="1" applyAlignment="1" applyProtection="1">
      <alignment horizontal="center" vertical="center"/>
    </xf>
    <xf numFmtId="0" fontId="14" fillId="0" borderId="0" xfId="0" applyFont="1" applyBorder="1" applyAlignment="1"/>
    <xf numFmtId="2" fontId="6" fillId="0" borderId="0" xfId="0" applyNumberFormat="1" applyFont="1" applyBorder="1" applyAlignment="1">
      <alignment horizontal="center" vertical="center"/>
    </xf>
    <xf numFmtId="0" fontId="7" fillId="0" borderId="35" xfId="10" applyFont="1" applyFill="1" applyBorder="1" applyAlignment="1" applyProtection="1">
      <alignment horizontal="center" vertical="center"/>
    </xf>
    <xf numFmtId="0" fontId="6" fillId="0" borderId="33" xfId="0" applyFont="1" applyBorder="1"/>
    <xf numFmtId="0" fontId="6" fillId="0" borderId="32" xfId="0" applyFont="1" applyBorder="1"/>
    <xf numFmtId="0" fontId="7" fillId="0" borderId="43" xfId="8" applyFont="1" applyFill="1" applyBorder="1" applyAlignment="1" applyProtection="1">
      <alignment horizontal="center" vertical="center"/>
    </xf>
    <xf numFmtId="0" fontId="7" fillId="0" borderId="18" xfId="9" applyFont="1" applyFill="1" applyBorder="1" applyAlignment="1" applyProtection="1">
      <alignment horizontal="center" vertical="center"/>
    </xf>
    <xf numFmtId="0" fontId="7" fillId="0" borderId="44" xfId="9" applyFont="1" applyFill="1" applyBorder="1" applyAlignment="1" applyProtection="1">
      <alignment horizontal="center" vertical="center"/>
    </xf>
    <xf numFmtId="164" fontId="12" fillId="0" borderId="18" xfId="15" applyNumberFormat="1" applyFont="1" applyFill="1" applyBorder="1" applyAlignment="1" applyProtection="1">
      <alignment horizontal="center" vertical="center"/>
    </xf>
    <xf numFmtId="0" fontId="12" fillId="0" borderId="4" xfId="7" applyFont="1" applyFill="1" applyBorder="1" applyAlignment="1" applyProtection="1">
      <alignment horizontal="center" vertical="center"/>
    </xf>
    <xf numFmtId="164" fontId="18" fillId="0" borderId="3" xfId="0" applyNumberFormat="1" applyFont="1" applyBorder="1" applyAlignment="1">
      <alignment horizontal="center" vertical="center"/>
    </xf>
    <xf numFmtId="0" fontId="12" fillId="0" borderId="19" xfId="15" applyFont="1" applyFill="1" applyBorder="1" applyAlignment="1" applyProtection="1">
      <alignment horizontal="center" vertical="center"/>
    </xf>
    <xf numFmtId="0" fontId="14" fillId="0" borderId="15" xfId="11" applyFont="1" applyFill="1" applyBorder="1" applyAlignment="1" applyProtection="1">
      <alignment horizontal="center" vertical="center"/>
    </xf>
    <xf numFmtId="0" fontId="14" fillId="0" borderId="16" xfId="13" applyFont="1" applyFill="1" applyBorder="1" applyAlignment="1" applyProtection="1">
      <alignment horizontal="center" vertical="center"/>
    </xf>
    <xf numFmtId="0" fontId="14" fillId="0" borderId="16" xfId="11" applyFont="1" applyFill="1" applyBorder="1" applyAlignment="1" applyProtection="1">
      <alignment horizontal="center" vertical="center"/>
    </xf>
    <xf numFmtId="0" fontId="14" fillId="0" borderId="17" xfId="13" applyFont="1" applyFill="1" applyBorder="1" applyAlignment="1" applyProtection="1">
      <alignment horizontal="center" vertical="center"/>
    </xf>
    <xf numFmtId="164" fontId="12" fillId="0" borderId="27" xfId="15" applyNumberFormat="1" applyFont="1" applyFill="1" applyBorder="1" applyAlignment="1" applyProtection="1">
      <alignment horizontal="center" vertical="center"/>
    </xf>
    <xf numFmtId="164" fontId="12" fillId="0" borderId="6" xfId="15" applyNumberFormat="1" applyFont="1" applyFill="1" applyBorder="1" applyAlignment="1" applyProtection="1">
      <alignment horizontal="center" vertical="center"/>
    </xf>
    <xf numFmtId="0" fontId="12" fillId="0" borderId="3" xfId="15" applyFont="1" applyFill="1" applyBorder="1" applyAlignment="1" applyProtection="1">
      <alignment vertical="center"/>
    </xf>
    <xf numFmtId="0" fontId="0" fillId="2" borderId="0" xfId="0" applyFont="1" applyFill="1"/>
    <xf numFmtId="0" fontId="20" fillId="2" borderId="10" xfId="0" applyFont="1" applyFill="1" applyBorder="1"/>
    <xf numFmtId="0" fontId="20" fillId="2" borderId="18" xfId="0" applyFont="1" applyFill="1" applyBorder="1"/>
    <xf numFmtId="0" fontId="14" fillId="2" borderId="9" xfId="10" applyFont="1" applyFill="1" applyBorder="1" applyAlignment="1" applyProtection="1">
      <alignment horizontal="center" vertical="center"/>
    </xf>
    <xf numFmtId="0" fontId="20" fillId="2" borderId="19" xfId="0" applyFont="1" applyFill="1" applyBorder="1"/>
    <xf numFmtId="0" fontId="7" fillId="2" borderId="35" xfId="10" applyFont="1" applyFill="1" applyBorder="1" applyAlignment="1" applyProtection="1">
      <alignment horizontal="center" vertical="center"/>
    </xf>
    <xf numFmtId="0" fontId="6" fillId="2" borderId="32" xfId="0" applyFont="1" applyFill="1" applyBorder="1"/>
    <xf numFmtId="0" fontId="7" fillId="13" borderId="10" xfId="13" applyFont="1" applyFill="1" applyBorder="1" applyAlignment="1" applyProtection="1">
      <alignment horizontal="center" vertical="center"/>
    </xf>
    <xf numFmtId="0" fontId="7" fillId="2" borderId="6" xfId="11" applyFont="1" applyFill="1" applyBorder="1" applyAlignment="1" applyProtection="1">
      <alignment horizontal="center" vertical="center"/>
    </xf>
    <xf numFmtId="0" fontId="7" fillId="13" borderId="18" xfId="12" applyFont="1" applyFill="1" applyBorder="1" applyAlignment="1" applyProtection="1">
      <alignment horizontal="center" vertical="center"/>
    </xf>
    <xf numFmtId="0" fontId="7" fillId="12" borderId="18" xfId="10" applyFont="1" applyFill="1" applyBorder="1" applyAlignment="1" applyProtection="1">
      <alignment horizontal="center" vertical="center"/>
    </xf>
    <xf numFmtId="0" fontId="7" fillId="13" borderId="19" xfId="13" applyFont="1" applyFill="1" applyBorder="1" applyAlignment="1" applyProtection="1">
      <alignment horizontal="center" vertical="center"/>
    </xf>
    <xf numFmtId="0" fontId="7" fillId="12" borderId="19" xfId="11" applyFont="1" applyFill="1" applyBorder="1" applyAlignment="1" applyProtection="1">
      <alignment horizontal="center" vertical="center"/>
    </xf>
    <xf numFmtId="0" fontId="7" fillId="14" borderId="3" xfId="12" applyFont="1" applyFill="1" applyBorder="1" applyAlignment="1" applyProtection="1">
      <alignment horizontal="center" vertical="center"/>
    </xf>
    <xf numFmtId="1" fontId="12" fillId="2" borderId="27" xfId="15" applyNumberFormat="1" applyFont="1" applyFill="1" applyBorder="1" applyAlignment="1" applyProtection="1">
      <alignment horizontal="center" vertical="center"/>
    </xf>
    <xf numFmtId="164" fontId="12" fillId="2" borderId="6" xfId="15" applyNumberFormat="1" applyFont="1" applyFill="1" applyBorder="1" applyAlignment="1" applyProtection="1">
      <alignment horizontal="center" vertical="center"/>
    </xf>
    <xf numFmtId="0" fontId="12" fillId="2" borderId="19" xfId="5" applyFont="1" applyFill="1" applyBorder="1" applyAlignment="1" applyProtection="1">
      <alignment horizontal="center" vertical="center"/>
    </xf>
    <xf numFmtId="0" fontId="12" fillId="2" borderId="3" xfId="15" applyFont="1" applyFill="1" applyBorder="1" applyAlignment="1" applyProtection="1">
      <alignment vertical="center"/>
    </xf>
    <xf numFmtId="0" fontId="6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10" xfId="0" applyFont="1" applyFill="1" applyBorder="1" applyAlignment="1">
      <alignment vertical="center"/>
    </xf>
    <xf numFmtId="0" fontId="13" fillId="2" borderId="18" xfId="0" applyFont="1" applyFill="1" applyBorder="1" applyAlignment="1">
      <alignment vertical="center"/>
    </xf>
    <xf numFmtId="0" fontId="13" fillId="2" borderId="19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33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2" fontId="6" fillId="2" borderId="0" xfId="0" applyNumberFormat="1" applyFont="1" applyFill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0" fontId="7" fillId="2" borderId="30" xfId="11" applyFont="1" applyFill="1" applyBorder="1" applyAlignment="1" applyProtection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15" fillId="2" borderId="0" xfId="0" applyFont="1" applyFill="1"/>
    <xf numFmtId="0" fontId="7" fillId="12" borderId="4" xfId="10" applyFont="1" applyFill="1" applyBorder="1" applyAlignment="1" applyProtection="1">
      <alignment horizontal="center" vertical="center"/>
    </xf>
    <xf numFmtId="0" fontId="7" fillId="12" borderId="3" xfId="12" applyFont="1" applyFill="1" applyBorder="1" applyAlignment="1" applyProtection="1">
      <alignment horizontal="center" vertical="center"/>
    </xf>
    <xf numFmtId="0" fontId="7" fillId="12" borderId="31" xfId="12" applyFont="1" applyFill="1" applyBorder="1" applyAlignment="1" applyProtection="1">
      <alignment horizontal="center" vertical="center"/>
    </xf>
    <xf numFmtId="0" fontId="12" fillId="2" borderId="20" xfId="7" applyFont="1" applyFill="1" applyBorder="1" applyAlignment="1" applyProtection="1">
      <alignment horizontal="center" vertical="center"/>
    </xf>
    <xf numFmtId="0" fontId="12" fillId="2" borderId="19" xfId="15" applyFont="1" applyFill="1" applyBorder="1" applyAlignment="1" applyProtection="1">
      <alignment vertical="center"/>
    </xf>
    <xf numFmtId="0" fontId="9" fillId="2" borderId="10" xfId="0" applyFont="1" applyFill="1" applyBorder="1" applyAlignment="1">
      <alignment horizontal="left" vertical="center" wrapText="1"/>
    </xf>
    <xf numFmtId="0" fontId="6" fillId="2" borderId="38" xfId="0" applyFont="1" applyFill="1" applyBorder="1"/>
    <xf numFmtId="0" fontId="9" fillId="2" borderId="18" xfId="5" applyFont="1" applyFill="1" applyBorder="1" applyAlignment="1" applyProtection="1">
      <alignment horizontal="left" vertical="center"/>
    </xf>
    <xf numFmtId="0" fontId="7" fillId="15" borderId="30" xfId="11" applyFont="1" applyFill="1" applyBorder="1" applyAlignment="1" applyProtection="1">
      <alignment horizontal="center" vertical="center"/>
    </xf>
    <xf numFmtId="0" fontId="7" fillId="15" borderId="3" xfId="11" applyFont="1" applyFill="1" applyBorder="1" applyAlignment="1" applyProtection="1">
      <alignment horizontal="center" vertical="center"/>
    </xf>
    <xf numFmtId="0" fontId="7" fillId="16" borderId="3" xfId="10" applyFont="1" applyFill="1" applyBorder="1" applyAlignment="1" applyProtection="1">
      <alignment horizontal="center" vertical="center"/>
    </xf>
    <xf numFmtId="0" fontId="24" fillId="17" borderId="7" xfId="8" applyFont="1" applyFill="1" applyBorder="1" applyAlignment="1" applyProtection="1">
      <alignment horizontal="center" vertical="center"/>
    </xf>
    <xf numFmtId="0" fontId="7" fillId="17" borderId="3" xfId="8" applyFont="1" applyFill="1" applyBorder="1" applyAlignment="1" applyProtection="1">
      <alignment horizontal="center" vertical="center"/>
    </xf>
    <xf numFmtId="0" fontId="7" fillId="17" borderId="7" xfId="11" applyFont="1" applyFill="1" applyBorder="1" applyAlignment="1" applyProtection="1">
      <alignment horizontal="center" vertical="center"/>
    </xf>
    <xf numFmtId="0" fontId="7" fillId="17" borderId="3" xfId="11" applyFont="1" applyFill="1" applyBorder="1" applyAlignment="1" applyProtection="1">
      <alignment horizontal="center" vertical="center"/>
    </xf>
    <xf numFmtId="0" fontId="7" fillId="17" borderId="7" xfId="10" applyFont="1" applyFill="1" applyBorder="1" applyAlignment="1" applyProtection="1">
      <alignment horizontal="center" vertical="center"/>
    </xf>
    <xf numFmtId="0" fontId="7" fillId="17" borderId="3" xfId="10" applyFont="1" applyFill="1" applyBorder="1" applyAlignment="1" applyProtection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9" fillId="0" borderId="7" xfId="8" applyFont="1" applyFill="1" applyBorder="1" applyAlignment="1" applyProtection="1">
      <alignment horizontal="center" vertical="center"/>
    </xf>
    <xf numFmtId="0" fontId="9" fillId="0" borderId="8" xfId="8" applyFont="1" applyFill="1" applyBorder="1" applyAlignment="1" applyProtection="1">
      <alignment horizontal="center" vertical="center"/>
    </xf>
    <xf numFmtId="0" fontId="9" fillId="0" borderId="18" xfId="5" applyFont="1" applyBorder="1" applyAlignment="1" applyProtection="1">
      <alignment horizontal="center" vertical="center"/>
    </xf>
    <xf numFmtId="0" fontId="7" fillId="0" borderId="3" xfId="7" applyFont="1" applyFill="1" applyBorder="1" applyAlignment="1" applyProtection="1">
      <alignment horizontal="center" vertical="center"/>
    </xf>
    <xf numFmtId="0" fontId="7" fillId="0" borderId="3" xfId="7" applyFont="1" applyFill="1" applyBorder="1" applyAlignment="1" applyProtection="1">
      <alignment horizontal="center" vertical="center" wrapText="1"/>
    </xf>
    <xf numFmtId="0" fontId="7" fillId="0" borderId="4" xfId="7" applyFont="1" applyFill="1" applyBorder="1" applyAlignment="1" applyProtection="1">
      <alignment horizontal="center" vertical="center" wrapText="1"/>
    </xf>
    <xf numFmtId="0" fontId="9" fillId="0" borderId="5" xfId="8" applyFont="1" applyFill="1" applyBorder="1" applyAlignment="1" applyProtection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3" xfId="7" applyFont="1" applyFill="1" applyBorder="1" applyAlignment="1" applyProtection="1">
      <alignment horizontal="center" vertical="center"/>
    </xf>
    <xf numFmtId="0" fontId="12" fillId="2" borderId="3" xfId="7" applyFont="1" applyFill="1" applyBorder="1" applyAlignment="1" applyProtection="1">
      <alignment horizontal="center" vertical="center" wrapText="1"/>
    </xf>
    <xf numFmtId="0" fontId="12" fillId="2" borderId="4" xfId="7" applyFont="1" applyFill="1" applyBorder="1" applyAlignment="1" applyProtection="1">
      <alignment horizontal="center" vertical="center" wrapText="1"/>
    </xf>
    <xf numFmtId="0" fontId="14" fillId="2" borderId="5" xfId="8" applyFont="1" applyFill="1" applyBorder="1" applyAlignment="1" applyProtection="1">
      <alignment horizontal="center" vertical="center"/>
    </xf>
    <xf numFmtId="0" fontId="14" fillId="2" borderId="5" xfId="10" applyFont="1" applyFill="1" applyBorder="1" applyAlignment="1" applyProtection="1">
      <alignment horizontal="center" vertical="center"/>
    </xf>
    <xf numFmtId="0" fontId="14" fillId="2" borderId="5" xfId="11" applyFont="1" applyFill="1" applyBorder="1" applyAlignment="1" applyProtection="1">
      <alignment horizontal="center" vertical="center"/>
    </xf>
    <xf numFmtId="0" fontId="12" fillId="2" borderId="21" xfId="7" applyFont="1" applyFill="1" applyBorder="1" applyAlignment="1" applyProtection="1">
      <alignment horizontal="center" vertical="center" wrapText="1"/>
    </xf>
    <xf numFmtId="0" fontId="14" fillId="2" borderId="7" xfId="8" applyFont="1" applyFill="1" applyBorder="1" applyAlignment="1" applyProtection="1">
      <alignment horizontal="center" vertical="center"/>
    </xf>
    <xf numFmtId="0" fontId="14" fillId="2" borderId="8" xfId="8" applyFont="1" applyFill="1" applyBorder="1" applyAlignment="1" applyProtection="1">
      <alignment horizontal="center" vertical="center"/>
    </xf>
    <xf numFmtId="0" fontId="14" fillId="2" borderId="7" xfId="10" applyFont="1" applyFill="1" applyBorder="1" applyAlignment="1" applyProtection="1">
      <alignment horizontal="center" vertical="center"/>
    </xf>
    <xf numFmtId="0" fontId="14" fillId="2" borderId="8" xfId="10" applyFont="1" applyFill="1" applyBorder="1" applyAlignment="1" applyProtection="1">
      <alignment horizontal="center" vertical="center"/>
    </xf>
    <xf numFmtId="0" fontId="14" fillId="2" borderId="7" xfId="11" applyFont="1" applyFill="1" applyBorder="1" applyAlignment="1" applyProtection="1">
      <alignment horizontal="center" vertical="center"/>
    </xf>
    <xf numFmtId="0" fontId="14" fillId="2" borderId="8" xfId="11" applyFont="1" applyFill="1" applyBorder="1" applyAlignment="1" applyProtection="1">
      <alignment horizontal="center" vertical="center"/>
    </xf>
    <xf numFmtId="0" fontId="7" fillId="2" borderId="39" xfId="0" applyFont="1" applyFill="1" applyBorder="1" applyAlignment="1">
      <alignment horizontal="right" vertical="center"/>
    </xf>
    <xf numFmtId="0" fontId="12" fillId="2" borderId="20" xfId="0" applyFont="1" applyFill="1" applyBorder="1" applyAlignment="1">
      <alignment horizontal="center"/>
    </xf>
    <xf numFmtId="0" fontId="12" fillId="2" borderId="6" xfId="7" applyFont="1" applyFill="1" applyBorder="1" applyAlignment="1" applyProtection="1">
      <alignment horizontal="center" vertical="center" wrapText="1"/>
    </xf>
    <xf numFmtId="0" fontId="7" fillId="2" borderId="39" xfId="5" applyFont="1" applyFill="1" applyBorder="1" applyAlignment="1" applyProtection="1">
      <alignment horizontal="right" vertical="center"/>
    </xf>
    <xf numFmtId="0" fontId="12" fillId="2" borderId="27" xfId="7" applyFont="1" applyFill="1" applyBorder="1" applyAlignment="1" applyProtection="1">
      <alignment horizontal="center" vertical="center"/>
    </xf>
    <xf numFmtId="0" fontId="12" fillId="2" borderId="19" xfId="7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>
      <alignment horizontal="center"/>
    </xf>
    <xf numFmtId="0" fontId="14" fillId="2" borderId="40" xfId="10" applyFont="1" applyFill="1" applyBorder="1" applyAlignment="1" applyProtection="1">
      <alignment horizontal="center" vertical="center"/>
    </xf>
    <xf numFmtId="0" fontId="14" fillId="2" borderId="6" xfId="10" applyFont="1" applyFill="1" applyBorder="1" applyAlignment="1" applyProtection="1">
      <alignment horizontal="center" vertical="center"/>
    </xf>
    <xf numFmtId="0" fontId="12" fillId="2" borderId="6" xfId="7" applyFont="1" applyFill="1" applyBorder="1" applyAlignment="1" applyProtection="1">
      <alignment horizontal="center" vertical="center"/>
    </xf>
    <xf numFmtId="0" fontId="12" fillId="0" borderId="20" xfId="0" applyFont="1" applyBorder="1" applyAlignment="1">
      <alignment horizontal="center"/>
    </xf>
    <xf numFmtId="0" fontId="12" fillId="0" borderId="3" xfId="7" applyFont="1" applyFill="1" applyBorder="1" applyAlignment="1" applyProtection="1">
      <alignment horizontal="center" vertical="center"/>
    </xf>
    <xf numFmtId="0" fontId="12" fillId="0" borderId="3" xfId="7" applyFont="1" applyFill="1" applyBorder="1" applyAlignment="1" applyProtection="1">
      <alignment horizontal="center" vertical="center" wrapText="1"/>
    </xf>
    <xf numFmtId="0" fontId="12" fillId="0" borderId="4" xfId="7" applyFont="1" applyFill="1" applyBorder="1" applyAlignment="1" applyProtection="1">
      <alignment horizontal="center" vertical="center" wrapText="1"/>
    </xf>
    <xf numFmtId="0" fontId="14" fillId="0" borderId="5" xfId="8" applyFont="1" applyFill="1" applyBorder="1" applyAlignment="1" applyProtection="1">
      <alignment horizontal="center" vertical="center"/>
    </xf>
    <xf numFmtId="0" fontId="14" fillId="0" borderId="40" xfId="10" applyFont="1" applyFill="1" applyBorder="1" applyAlignment="1" applyProtection="1">
      <alignment horizontal="center" vertical="center"/>
    </xf>
    <xf numFmtId="0" fontId="12" fillId="0" borderId="6" xfId="7" applyFont="1" applyFill="1" applyBorder="1" applyAlignment="1" applyProtection="1">
      <alignment horizontal="center" vertical="center" wrapText="1"/>
    </xf>
    <xf numFmtId="0" fontId="14" fillId="0" borderId="7" xfId="8" applyFont="1" applyFill="1" applyBorder="1" applyAlignment="1" applyProtection="1">
      <alignment horizontal="center" vertical="center"/>
    </xf>
    <xf numFmtId="0" fontId="14" fillId="0" borderId="8" xfId="8" applyFont="1" applyFill="1" applyBorder="1" applyAlignment="1" applyProtection="1">
      <alignment horizontal="center" vertical="center"/>
    </xf>
    <xf numFmtId="0" fontId="14" fillId="0" borderId="6" xfId="10" applyFont="1" applyFill="1" applyBorder="1" applyAlignment="1" applyProtection="1">
      <alignment horizontal="center" vertical="center"/>
    </xf>
    <xf numFmtId="0" fontId="14" fillId="0" borderId="8" xfId="1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39" xfId="5" applyFont="1" applyBorder="1" applyAlignment="1" applyProtection="1">
      <alignment horizontal="right" vertical="center"/>
    </xf>
    <xf numFmtId="0" fontId="12" fillId="0" borderId="6" xfId="7" applyFont="1" applyFill="1" applyBorder="1" applyAlignment="1" applyProtection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4" fillId="0" borderId="5" xfId="10" applyFont="1" applyFill="1" applyBorder="1" applyAlignment="1" applyProtection="1">
      <alignment horizontal="center" vertical="center"/>
    </xf>
    <xf numFmtId="0" fontId="14" fillId="0" borderId="5" xfId="11" applyFont="1" applyFill="1" applyBorder="1" applyAlignment="1" applyProtection="1">
      <alignment horizontal="center" vertical="center"/>
    </xf>
    <xf numFmtId="0" fontId="12" fillId="0" borderId="21" xfId="7" applyFont="1" applyFill="1" applyBorder="1" applyAlignment="1" applyProtection="1">
      <alignment horizontal="center" vertical="center" wrapText="1"/>
    </xf>
    <xf numFmtId="0" fontId="14" fillId="0" borderId="7" xfId="10" applyFont="1" applyFill="1" applyBorder="1" applyAlignment="1" applyProtection="1">
      <alignment horizontal="center" vertical="center"/>
    </xf>
    <xf numFmtId="0" fontId="14" fillId="0" borderId="7" xfId="11" applyFont="1" applyFill="1" applyBorder="1" applyAlignment="1" applyProtection="1">
      <alignment horizontal="center" vertical="center"/>
    </xf>
    <xf numFmtId="0" fontId="14" fillId="0" borderId="8" xfId="11" applyFont="1" applyFill="1" applyBorder="1" applyAlignment="1" applyProtection="1">
      <alignment horizontal="center" vertical="center"/>
    </xf>
    <xf numFmtId="0" fontId="7" fillId="0" borderId="39" xfId="0" applyFont="1" applyBorder="1" applyAlignment="1">
      <alignment horizontal="right" vertical="center"/>
    </xf>
    <xf numFmtId="0" fontId="12" fillId="0" borderId="27" xfId="7" applyFont="1" applyFill="1" applyBorder="1" applyAlignment="1" applyProtection="1">
      <alignment horizontal="center" vertical="center"/>
    </xf>
    <xf numFmtId="0" fontId="12" fillId="0" borderId="19" xfId="7" applyFont="1" applyFill="1" applyBorder="1" applyAlignment="1" applyProtection="1">
      <alignment horizontal="center" vertical="center"/>
    </xf>
    <xf numFmtId="1" fontId="12" fillId="0" borderId="19" xfId="7" applyNumberFormat="1" applyFont="1" applyFill="1" applyBorder="1" applyAlignment="1" applyProtection="1">
      <alignment horizontal="center" vertical="center"/>
    </xf>
    <xf numFmtId="1" fontId="12" fillId="0" borderId="3" xfId="7" applyNumberFormat="1" applyFont="1" applyFill="1" applyBorder="1" applyAlignment="1" applyProtection="1">
      <alignment horizontal="center" vertical="center"/>
    </xf>
    <xf numFmtId="1" fontId="12" fillId="2" borderId="3" xfId="7" applyNumberFormat="1" applyFont="1" applyFill="1" applyBorder="1" applyAlignment="1" applyProtection="1">
      <alignment horizontal="center" vertical="center"/>
    </xf>
    <xf numFmtId="0" fontId="9" fillId="2" borderId="18" xfId="0" applyFont="1" applyFill="1" applyBorder="1" applyAlignment="1">
      <alignment horizontal="left" vertical="center"/>
    </xf>
  </cellXfs>
  <cellStyles count="16">
    <cellStyle name="?" xfId="2"/>
    <cellStyle name="Excel_BuiltIn_20% - akcent 5" xfId="15"/>
    <cellStyle name="Excel_BuiltIn_40% - akcent 1" xfId="12"/>
    <cellStyle name="Excel_BuiltIn_40% - akcent 3" xfId="9"/>
    <cellStyle name="Excel_BuiltIn_40% - akcent 4" xfId="13"/>
    <cellStyle name="Excel_BuiltIn_60% - akcent 1" xfId="10"/>
    <cellStyle name="Excel_BuiltIn_60% - akcent 3" xfId="8"/>
    <cellStyle name="Excel_BuiltIn_60% - akcent 4" xfId="11"/>
    <cellStyle name="Excel_BuiltIn_Dobre" xfId="7"/>
    <cellStyle name="Excel_BuiltIn_Neutralne" xfId="14"/>
    <cellStyle name="Normalny" xfId="0" builtinId="0"/>
    <cellStyle name="Procentowy" xfId="1" builtinId="5"/>
    <cellStyle name="㼿㼿㼿愿畬潴祷愀氀" xfId="4"/>
    <cellStyle name="㼿㼿㼿愿畬潴祷愀氀甀" xfId="5"/>
    <cellStyle name="㼿㼿㼿愿畬潴祷愀氀甀琀漀眀礀" xfId="6"/>
    <cellStyle name="㼿㼿㼿㼿甿潴祷嬠氰甀琀漀眀礀 嬀　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32314"/>
      <rgbColor rgb="FF006411"/>
      <rgbColor rgb="FF000080"/>
      <rgbColor rgb="FF6C921D"/>
      <rgbColor rgb="FF800080"/>
      <rgbColor rgb="FF008080"/>
      <rgbColor rgb="FF9FB6C0"/>
      <rgbColor rgb="FF808080"/>
      <rgbColor rgb="FF9999FF"/>
      <rgbColor rgb="FF755E0D"/>
      <rgbColor rgb="FFF0D578"/>
      <rgbColor rgb="FFCCFFFF"/>
      <rgbColor rgb="FF4600A5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DD0806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BF00"/>
      <rgbColor rgb="FFFF8000"/>
      <rgbColor rgb="FFB08C14"/>
      <rgbColor rgb="FF767676"/>
      <rgbColor rgb="FF6E91A0"/>
      <rgbColor rgb="FF003366"/>
      <rgbColor rgb="FF1FB714"/>
      <rgbColor rgb="FF2A5011"/>
      <rgbColor rgb="FF212D32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32314"/>
    <pageSetUpPr fitToPage="1"/>
  </sheetPr>
  <dimension ref="A1:AMJ13"/>
  <sheetViews>
    <sheetView zoomScaleNormal="100" workbookViewId="0">
      <selection activeCell="E16" sqref="E16"/>
    </sheetView>
  </sheetViews>
  <sheetFormatPr defaultColWidth="9.140625" defaultRowHeight="15.75" x14ac:dyDescent="0.3"/>
  <cols>
    <col min="1" max="1" width="40.140625" style="1" customWidth="1"/>
    <col min="2" max="2" width="8.5703125" style="1" customWidth="1"/>
    <col min="3" max="3" width="8.7109375" style="1" customWidth="1"/>
    <col min="4" max="4" width="5.5703125" style="1" customWidth="1"/>
    <col min="5" max="5" width="4" style="1" customWidth="1"/>
    <col min="6" max="6" width="5.28515625" style="1" customWidth="1"/>
    <col min="7" max="7" width="5.5703125" style="1" customWidth="1"/>
    <col min="8" max="8" width="4" style="1" customWidth="1"/>
    <col min="9" max="9" width="5.28515625" style="1" customWidth="1"/>
    <col min="10" max="10" width="6.140625" style="2" customWidth="1"/>
    <col min="11" max="11" width="5.28515625" style="2" customWidth="1"/>
    <col min="12" max="1024" width="9.140625" style="1"/>
  </cols>
  <sheetData>
    <row r="1" spans="1:11" ht="14.45" customHeight="1" x14ac:dyDescent="0.3">
      <c r="A1" s="495" t="s">
        <v>0</v>
      </c>
      <c r="B1" s="496" t="s">
        <v>1</v>
      </c>
      <c r="C1" s="497" t="s">
        <v>2</v>
      </c>
      <c r="D1" s="498" t="s">
        <v>3</v>
      </c>
      <c r="E1" s="498"/>
      <c r="F1" s="498"/>
      <c r="G1" s="498"/>
      <c r="H1" s="498"/>
      <c r="I1" s="498"/>
      <c r="J1" s="499" t="s">
        <v>4</v>
      </c>
      <c r="K1" s="491" t="s">
        <v>5</v>
      </c>
    </row>
    <row r="2" spans="1:11" x14ac:dyDescent="0.3">
      <c r="A2" s="495"/>
      <c r="B2" s="496"/>
      <c r="C2" s="497"/>
      <c r="D2" s="492" t="s">
        <v>6</v>
      </c>
      <c r="E2" s="492"/>
      <c r="F2" s="492"/>
      <c r="G2" s="493" t="s">
        <v>7</v>
      </c>
      <c r="H2" s="493"/>
      <c r="I2" s="493"/>
      <c r="J2" s="499"/>
      <c r="K2" s="491"/>
    </row>
    <row r="3" spans="1:11" x14ac:dyDescent="0.3">
      <c r="A3" s="495"/>
      <c r="B3" s="496"/>
      <c r="C3" s="497"/>
      <c r="D3" s="4" t="s">
        <v>8</v>
      </c>
      <c r="E3" s="5" t="s">
        <v>9</v>
      </c>
      <c r="F3" s="6" t="s">
        <v>5</v>
      </c>
      <c r="G3" s="5" t="s">
        <v>8</v>
      </c>
      <c r="H3" s="5" t="s">
        <v>9</v>
      </c>
      <c r="I3" s="7" t="s">
        <v>5</v>
      </c>
      <c r="J3" s="499"/>
      <c r="K3" s="491"/>
    </row>
    <row r="4" spans="1:11" x14ac:dyDescent="0.3">
      <c r="A4" s="8" t="s">
        <v>10</v>
      </c>
      <c r="B4" s="9" t="s">
        <v>11</v>
      </c>
      <c r="C4" s="10" t="s">
        <v>12</v>
      </c>
      <c r="D4" s="11">
        <v>30</v>
      </c>
      <c r="E4" s="12" t="s">
        <v>13</v>
      </c>
      <c r="F4" s="13">
        <v>1</v>
      </c>
      <c r="G4" s="11">
        <v>30</v>
      </c>
      <c r="H4" s="12" t="s">
        <v>14</v>
      </c>
      <c r="I4" s="13">
        <v>2</v>
      </c>
      <c r="J4" s="14">
        <f>D4+G4</f>
        <v>60</v>
      </c>
      <c r="K4" s="15">
        <f>F4+I4</f>
        <v>3</v>
      </c>
    </row>
    <row r="5" spans="1:11" x14ac:dyDescent="0.3">
      <c r="A5" s="8" t="s">
        <v>15</v>
      </c>
      <c r="B5" s="9" t="s">
        <v>11</v>
      </c>
      <c r="C5" s="10" t="s">
        <v>12</v>
      </c>
      <c r="D5" s="16">
        <v>30</v>
      </c>
      <c r="E5" s="17" t="s">
        <v>13</v>
      </c>
      <c r="F5" s="18">
        <v>1</v>
      </c>
      <c r="G5" s="16">
        <v>30</v>
      </c>
      <c r="H5" s="17" t="s">
        <v>14</v>
      </c>
      <c r="I5" s="18">
        <v>2</v>
      </c>
      <c r="J5" s="14">
        <f>D5+G5</f>
        <v>60</v>
      </c>
      <c r="K5" s="15">
        <f>F5+I5</f>
        <v>3</v>
      </c>
    </row>
    <row r="6" spans="1:11" x14ac:dyDescent="0.3">
      <c r="A6" s="8" t="s">
        <v>16</v>
      </c>
      <c r="B6" s="9" t="s">
        <v>11</v>
      </c>
      <c r="C6" s="10" t="s">
        <v>12</v>
      </c>
      <c r="D6" s="19"/>
      <c r="E6" s="20"/>
      <c r="F6" s="21"/>
      <c r="G6" s="19">
        <v>30</v>
      </c>
      <c r="H6" s="20" t="s">
        <v>13</v>
      </c>
      <c r="I6" s="22">
        <v>1</v>
      </c>
      <c r="J6" s="14">
        <f>D6+G6</f>
        <v>30</v>
      </c>
      <c r="K6" s="15">
        <f>F6+I6</f>
        <v>1</v>
      </c>
    </row>
    <row r="7" spans="1:11" x14ac:dyDescent="0.3">
      <c r="A7" s="8" t="s">
        <v>17</v>
      </c>
      <c r="B7" s="9" t="s">
        <v>11</v>
      </c>
      <c r="C7" s="10" t="s">
        <v>18</v>
      </c>
      <c r="D7" s="16">
        <v>45</v>
      </c>
      <c r="E7" s="23" t="s">
        <v>13</v>
      </c>
      <c r="F7" s="18">
        <v>2</v>
      </c>
      <c r="G7" s="16">
        <v>45</v>
      </c>
      <c r="H7" s="23" t="s">
        <v>14</v>
      </c>
      <c r="I7" s="18">
        <v>3</v>
      </c>
      <c r="J7" s="14">
        <f>D7+G7</f>
        <v>90</v>
      </c>
      <c r="K7" s="15">
        <f>F7+I7</f>
        <v>5</v>
      </c>
    </row>
    <row r="8" spans="1:11" x14ac:dyDescent="0.3">
      <c r="A8" s="8" t="s">
        <v>19</v>
      </c>
      <c r="B8" s="9" t="s">
        <v>11</v>
      </c>
      <c r="C8" s="24" t="s">
        <v>20</v>
      </c>
      <c r="D8" s="25">
        <v>30</v>
      </c>
      <c r="E8" s="26" t="s">
        <v>14</v>
      </c>
      <c r="F8" s="27">
        <v>2</v>
      </c>
      <c r="G8" s="25"/>
      <c r="H8" s="26"/>
      <c r="I8" s="27"/>
      <c r="J8" s="14">
        <f>D8+G8</f>
        <v>30</v>
      </c>
      <c r="K8" s="15">
        <f>F8+I8</f>
        <v>2</v>
      </c>
    </row>
    <row r="9" spans="1:11" x14ac:dyDescent="0.3">
      <c r="A9" s="8"/>
      <c r="B9" s="494"/>
      <c r="C9" s="494"/>
      <c r="D9" s="494"/>
      <c r="E9" s="494"/>
      <c r="F9" s="494"/>
      <c r="G9" s="494"/>
      <c r="H9" s="494"/>
      <c r="I9" s="494"/>
      <c r="J9" s="494"/>
      <c r="K9" s="494"/>
    </row>
    <row r="10" spans="1:11" x14ac:dyDescent="0.3">
      <c r="A10" s="8" t="s">
        <v>21</v>
      </c>
      <c r="B10" s="9" t="s">
        <v>11</v>
      </c>
      <c r="C10" s="24" t="s">
        <v>20</v>
      </c>
      <c r="D10" s="11">
        <v>30</v>
      </c>
      <c r="E10" s="12" t="s">
        <v>13</v>
      </c>
      <c r="F10" s="13">
        <v>2</v>
      </c>
      <c r="G10" s="11"/>
      <c r="H10" s="12"/>
      <c r="I10" s="13"/>
      <c r="J10" s="14">
        <f>D10+G10</f>
        <v>30</v>
      </c>
      <c r="K10" s="15">
        <f>F10+I10</f>
        <v>2</v>
      </c>
    </row>
    <row r="11" spans="1:11" x14ac:dyDescent="0.3">
      <c r="A11" s="8" t="s">
        <v>22</v>
      </c>
      <c r="B11" s="9" t="s">
        <v>11</v>
      </c>
      <c r="C11" s="24" t="s">
        <v>20</v>
      </c>
      <c r="D11" s="16">
        <v>60</v>
      </c>
      <c r="E11" s="17" t="s">
        <v>13</v>
      </c>
      <c r="F11" s="18">
        <v>4</v>
      </c>
      <c r="G11" s="16">
        <v>60</v>
      </c>
      <c r="H11" s="17" t="s">
        <v>13</v>
      </c>
      <c r="I11" s="18">
        <v>4</v>
      </c>
      <c r="J11" s="14">
        <f>D11+G11</f>
        <v>120</v>
      </c>
      <c r="K11" s="15">
        <f>F11+I11</f>
        <v>8</v>
      </c>
    </row>
    <row r="12" spans="1:11" x14ac:dyDescent="0.3">
      <c r="A12" s="8" t="s">
        <v>23</v>
      </c>
      <c r="B12" s="9" t="s">
        <v>11</v>
      </c>
      <c r="C12" s="24" t="s">
        <v>20</v>
      </c>
      <c r="D12" s="25">
        <v>30</v>
      </c>
      <c r="E12" s="28" t="s">
        <v>13</v>
      </c>
      <c r="F12" s="27">
        <v>1</v>
      </c>
      <c r="G12" s="25">
        <v>30</v>
      </c>
      <c r="H12" s="28" t="s">
        <v>13</v>
      </c>
      <c r="I12" s="27">
        <v>1</v>
      </c>
      <c r="J12" s="14">
        <f>D12+G12</f>
        <v>60</v>
      </c>
      <c r="K12" s="15">
        <f>F12+I12</f>
        <v>2</v>
      </c>
    </row>
    <row r="13" spans="1:11" x14ac:dyDescent="0.3">
      <c r="C13" s="29" t="s">
        <v>24</v>
      </c>
      <c r="D13" s="30">
        <f>SUM(D4:D12)</f>
        <v>255</v>
      </c>
      <c r="E13" s="30"/>
      <c r="F13" s="30">
        <f>SUM(F4:F12)</f>
        <v>13</v>
      </c>
      <c r="G13" s="30">
        <f>SUM(G4:G12)</f>
        <v>225</v>
      </c>
      <c r="H13" s="30"/>
      <c r="I13" s="30">
        <f>SUM(I4:I12)</f>
        <v>13</v>
      </c>
      <c r="J13" s="31">
        <f>SUM(J4:J12)</f>
        <v>480</v>
      </c>
      <c r="K13" s="31">
        <f>SUM(K4:K12)</f>
        <v>26</v>
      </c>
    </row>
  </sheetData>
  <mergeCells count="9">
    <mergeCell ref="K1:K3"/>
    <mergeCell ref="D2:F2"/>
    <mergeCell ref="G2:I2"/>
    <mergeCell ref="B9:K9"/>
    <mergeCell ref="A1:A3"/>
    <mergeCell ref="B1:B3"/>
    <mergeCell ref="C1:C3"/>
    <mergeCell ref="D1:I1"/>
    <mergeCell ref="J1:J3"/>
  </mergeCells>
  <pageMargins left="0.25" right="0.25" top="0.75" bottom="0.75" header="0.51180555555555496" footer="0.51180555555555496"/>
  <pageSetup paperSize="9" firstPageNumber="0" fitToHeight="0" orientation="landscape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C921D"/>
    <pageSetUpPr fitToPage="1"/>
  </sheetPr>
  <dimension ref="A1:X34"/>
  <sheetViews>
    <sheetView topLeftCell="A7" zoomScaleNormal="100" workbookViewId="0">
      <selection activeCell="D25" sqref="D25"/>
    </sheetView>
  </sheetViews>
  <sheetFormatPr defaultColWidth="9" defaultRowHeight="15" x14ac:dyDescent="0.25"/>
  <cols>
    <col min="1" max="1" width="38.140625" customWidth="1"/>
    <col min="2" max="2" width="14.140625" customWidth="1"/>
    <col min="3" max="3" width="8.5703125" customWidth="1"/>
    <col min="4" max="4" width="5.7109375" customWidth="1"/>
    <col min="5" max="5" width="4" customWidth="1"/>
    <col min="6" max="6" width="5.28515625" customWidth="1"/>
    <col min="7" max="7" width="5.7109375" customWidth="1"/>
    <col min="8" max="8" width="4" customWidth="1"/>
    <col min="9" max="9" width="5.28515625" customWidth="1"/>
    <col min="10" max="10" width="5.7109375" customWidth="1"/>
    <col min="11" max="11" width="4" customWidth="1"/>
    <col min="12" max="12" width="5.28515625" customWidth="1"/>
    <col min="13" max="13" width="5.7109375" customWidth="1"/>
    <col min="14" max="14" width="4" customWidth="1"/>
    <col min="15" max="15" width="5.28515625" customWidth="1"/>
    <col min="16" max="16" width="5.7109375" customWidth="1"/>
    <col min="17" max="17" width="4" customWidth="1"/>
    <col min="18" max="18" width="5.28515625" customWidth="1"/>
    <col min="19" max="19" width="5.7109375" customWidth="1"/>
    <col min="20" max="20" width="4" customWidth="1"/>
    <col min="21" max="21" width="5.28515625" customWidth="1"/>
    <col min="22" max="22" width="5.7109375" customWidth="1"/>
    <col min="23" max="23" width="6.28515625" customWidth="1"/>
  </cols>
  <sheetData>
    <row r="1" spans="1:24" s="416" customFormat="1" ht="13.5" x14ac:dyDescent="0.3">
      <c r="A1" s="524" t="s">
        <v>108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524"/>
      <c r="P1" s="524"/>
      <c r="Q1" s="524"/>
      <c r="R1" s="524"/>
      <c r="S1" s="524"/>
      <c r="T1" s="524"/>
      <c r="U1" s="524"/>
      <c r="V1" s="524"/>
      <c r="W1" s="524"/>
    </row>
    <row r="2" spans="1:24" s="416" customFormat="1" ht="12" customHeight="1" x14ac:dyDescent="0.2">
      <c r="A2" s="525" t="s">
        <v>26</v>
      </c>
      <c r="B2" s="526" t="s">
        <v>1</v>
      </c>
      <c r="C2" s="527" t="s">
        <v>2</v>
      </c>
      <c r="D2" s="528" t="s">
        <v>27</v>
      </c>
      <c r="E2" s="528"/>
      <c r="F2" s="528"/>
      <c r="G2" s="528"/>
      <c r="H2" s="528"/>
      <c r="I2" s="528"/>
      <c r="J2" s="539" t="s">
        <v>28</v>
      </c>
      <c r="K2" s="539"/>
      <c r="L2" s="539"/>
      <c r="M2" s="539"/>
      <c r="N2" s="539"/>
      <c r="O2" s="539"/>
      <c r="P2" s="540" t="s">
        <v>29</v>
      </c>
      <c r="Q2" s="540"/>
      <c r="R2" s="540"/>
      <c r="S2" s="540"/>
      <c r="T2" s="540"/>
      <c r="U2" s="540"/>
      <c r="V2" s="541" t="s">
        <v>4</v>
      </c>
      <c r="W2" s="526" t="s">
        <v>5</v>
      </c>
    </row>
    <row r="3" spans="1:24" s="416" customFormat="1" ht="13.5" x14ac:dyDescent="0.2">
      <c r="A3" s="525"/>
      <c r="B3" s="526"/>
      <c r="C3" s="527"/>
      <c r="D3" s="531" t="s">
        <v>30</v>
      </c>
      <c r="E3" s="531"/>
      <c r="F3" s="531"/>
      <c r="G3" s="532" t="s">
        <v>31</v>
      </c>
      <c r="H3" s="532"/>
      <c r="I3" s="532"/>
      <c r="J3" s="542" t="s">
        <v>32</v>
      </c>
      <c r="K3" s="542"/>
      <c r="L3" s="542"/>
      <c r="M3" s="534" t="s">
        <v>33</v>
      </c>
      <c r="N3" s="534"/>
      <c r="O3" s="534"/>
      <c r="P3" s="543" t="s">
        <v>34</v>
      </c>
      <c r="Q3" s="543"/>
      <c r="R3" s="543"/>
      <c r="S3" s="544" t="s">
        <v>35</v>
      </c>
      <c r="T3" s="544"/>
      <c r="U3" s="544"/>
      <c r="V3" s="541"/>
      <c r="W3" s="526"/>
    </row>
    <row r="4" spans="1:24" s="416" customFormat="1" ht="13.5" x14ac:dyDescent="0.2">
      <c r="A4" s="525"/>
      <c r="B4" s="526"/>
      <c r="C4" s="527"/>
      <c r="D4" s="352" t="s">
        <v>8</v>
      </c>
      <c r="E4" s="353" t="s">
        <v>9</v>
      </c>
      <c r="F4" s="354" t="s">
        <v>5</v>
      </c>
      <c r="G4" s="353" t="s">
        <v>8</v>
      </c>
      <c r="H4" s="353" t="s">
        <v>9</v>
      </c>
      <c r="I4" s="355" t="s">
        <v>5</v>
      </c>
      <c r="J4" s="356" t="s">
        <v>8</v>
      </c>
      <c r="K4" s="353" t="s">
        <v>9</v>
      </c>
      <c r="L4" s="357" t="s">
        <v>5</v>
      </c>
      <c r="M4" s="358" t="s">
        <v>8</v>
      </c>
      <c r="N4" s="353" t="s">
        <v>9</v>
      </c>
      <c r="O4" s="359" t="s">
        <v>5</v>
      </c>
      <c r="P4" s="360" t="s">
        <v>8</v>
      </c>
      <c r="Q4" s="353" t="s">
        <v>9</v>
      </c>
      <c r="R4" s="361" t="s">
        <v>5</v>
      </c>
      <c r="S4" s="362" t="s">
        <v>8</v>
      </c>
      <c r="T4" s="353" t="s">
        <v>9</v>
      </c>
      <c r="U4" s="363" t="s">
        <v>5</v>
      </c>
      <c r="V4" s="541"/>
      <c r="W4" s="526"/>
    </row>
    <row r="5" spans="1:24" ht="15" customHeight="1" x14ac:dyDescent="0.25">
      <c r="A5" s="417" t="s">
        <v>36</v>
      </c>
      <c r="B5" s="29" t="s">
        <v>37</v>
      </c>
      <c r="C5" s="10" t="s">
        <v>38</v>
      </c>
      <c r="D5" s="11">
        <v>30</v>
      </c>
      <c r="E5" s="12" t="s">
        <v>39</v>
      </c>
      <c r="F5" s="364">
        <v>10</v>
      </c>
      <c r="G5" s="12">
        <v>30</v>
      </c>
      <c r="H5" s="12" t="s">
        <v>39</v>
      </c>
      <c r="I5" s="13">
        <v>10</v>
      </c>
      <c r="J5" s="294">
        <v>30</v>
      </c>
      <c r="K5" s="12" t="s">
        <v>39</v>
      </c>
      <c r="L5" s="295">
        <v>10</v>
      </c>
      <c r="M5" s="296">
        <v>30</v>
      </c>
      <c r="N5" s="12" t="s">
        <v>39</v>
      </c>
      <c r="O5" s="297">
        <v>10</v>
      </c>
      <c r="P5" s="365">
        <v>30</v>
      </c>
      <c r="Q5" s="12" t="s">
        <v>39</v>
      </c>
      <c r="R5" s="366">
        <v>10</v>
      </c>
      <c r="S5" s="367">
        <v>30</v>
      </c>
      <c r="T5" s="12" t="s">
        <v>13</v>
      </c>
      <c r="U5" s="368">
        <v>19</v>
      </c>
      <c r="V5" s="298">
        <f t="shared" ref="V5:V29" si="0">SUM(D5,G5,J5,M5,P5,S5)</f>
        <v>180</v>
      </c>
      <c r="W5" s="20">
        <f t="shared" ref="W5:W29" si="1">SUM(F5,I5,L5,O5,R5,U5)</f>
        <v>69</v>
      </c>
    </row>
    <row r="6" spans="1:24" x14ac:dyDescent="0.25">
      <c r="A6" s="369" t="s">
        <v>40</v>
      </c>
      <c r="B6" s="9" t="s">
        <v>41</v>
      </c>
      <c r="C6" s="10" t="s">
        <v>42</v>
      </c>
      <c r="D6" s="290"/>
      <c r="E6" s="291"/>
      <c r="F6" s="292"/>
      <c r="G6" s="291"/>
      <c r="H6" s="291"/>
      <c r="I6" s="293"/>
      <c r="J6" s="370"/>
      <c r="K6" s="291"/>
      <c r="L6" s="319"/>
      <c r="M6" s="320"/>
      <c r="N6" s="291"/>
      <c r="O6" s="371"/>
      <c r="P6" s="372">
        <v>30</v>
      </c>
      <c r="Q6" s="291" t="s">
        <v>13</v>
      </c>
      <c r="R6" s="373">
        <v>2</v>
      </c>
      <c r="S6" s="374">
        <v>30</v>
      </c>
      <c r="T6" s="291" t="s">
        <v>13</v>
      </c>
      <c r="U6" s="375">
        <v>2</v>
      </c>
      <c r="V6" s="298">
        <f t="shared" si="0"/>
        <v>60</v>
      </c>
      <c r="W6" s="20">
        <f t="shared" si="1"/>
        <v>4</v>
      </c>
    </row>
    <row r="7" spans="1:24" x14ac:dyDescent="0.25">
      <c r="A7" s="8" t="s">
        <v>43</v>
      </c>
      <c r="B7" s="29" t="s">
        <v>41</v>
      </c>
      <c r="C7" s="10" t="s">
        <v>42</v>
      </c>
      <c r="D7" s="16"/>
      <c r="E7" s="17"/>
      <c r="F7" s="183"/>
      <c r="G7" s="17"/>
      <c r="H7" s="17"/>
      <c r="I7" s="18"/>
      <c r="J7" s="302">
        <v>30</v>
      </c>
      <c r="K7" s="17" t="s">
        <v>39</v>
      </c>
      <c r="L7" s="308">
        <v>4</v>
      </c>
      <c r="M7" s="23">
        <v>30</v>
      </c>
      <c r="N7" s="17" t="s">
        <v>39</v>
      </c>
      <c r="O7" s="305">
        <v>4</v>
      </c>
      <c r="P7" s="376">
        <v>30</v>
      </c>
      <c r="Q7" s="17" t="s">
        <v>39</v>
      </c>
      <c r="R7" s="382">
        <v>4</v>
      </c>
      <c r="S7" s="383">
        <v>30</v>
      </c>
      <c r="T7" s="17" t="s">
        <v>39</v>
      </c>
      <c r="U7" s="379">
        <v>4</v>
      </c>
      <c r="V7" s="298">
        <f t="shared" si="0"/>
        <v>120</v>
      </c>
      <c r="W7" s="20">
        <f t="shared" si="1"/>
        <v>16</v>
      </c>
    </row>
    <row r="8" spans="1:24" x14ac:dyDescent="0.25">
      <c r="A8" s="8" t="s">
        <v>109</v>
      </c>
      <c r="B8" s="29" t="s">
        <v>37</v>
      </c>
      <c r="C8" s="10" t="s">
        <v>47</v>
      </c>
      <c r="D8" s="19">
        <v>15</v>
      </c>
      <c r="E8" s="20" t="s">
        <v>13</v>
      </c>
      <c r="F8" s="20">
        <v>1</v>
      </c>
      <c r="G8" s="20">
        <v>15</v>
      </c>
      <c r="H8" s="20" t="s">
        <v>13</v>
      </c>
      <c r="I8" s="22">
        <v>1</v>
      </c>
      <c r="J8" s="302">
        <v>15</v>
      </c>
      <c r="K8" s="23" t="s">
        <v>13</v>
      </c>
      <c r="L8" s="308">
        <v>1</v>
      </c>
      <c r="M8" s="23">
        <v>15</v>
      </c>
      <c r="N8" s="23" t="s">
        <v>13</v>
      </c>
      <c r="O8" s="305">
        <v>1</v>
      </c>
      <c r="P8" s="376">
        <v>15</v>
      </c>
      <c r="Q8" s="23" t="s">
        <v>13</v>
      </c>
      <c r="R8" s="382">
        <v>1</v>
      </c>
      <c r="S8" s="383">
        <v>15</v>
      </c>
      <c r="T8" s="23" t="s">
        <v>13</v>
      </c>
      <c r="U8" s="379">
        <v>1</v>
      </c>
      <c r="V8" s="298">
        <f t="shared" si="0"/>
        <v>90</v>
      </c>
      <c r="W8" s="20">
        <f t="shared" si="1"/>
        <v>6</v>
      </c>
    </row>
    <row r="9" spans="1:24" x14ac:dyDescent="0.25">
      <c r="A9" s="8" t="s">
        <v>94</v>
      </c>
      <c r="B9" s="29" t="s">
        <v>37</v>
      </c>
      <c r="C9" s="10" t="s">
        <v>42</v>
      </c>
      <c r="D9" s="19">
        <v>45</v>
      </c>
      <c r="E9" s="20" t="s">
        <v>13</v>
      </c>
      <c r="F9" s="20">
        <v>2</v>
      </c>
      <c r="G9" s="20">
        <v>45</v>
      </c>
      <c r="H9" s="20" t="s">
        <v>64</v>
      </c>
      <c r="I9" s="418">
        <v>3</v>
      </c>
      <c r="J9" s="302">
        <v>45</v>
      </c>
      <c r="K9" s="23" t="s">
        <v>13</v>
      </c>
      <c r="L9" s="308">
        <v>2</v>
      </c>
      <c r="M9" s="23">
        <v>45</v>
      </c>
      <c r="N9" s="23" t="s">
        <v>64</v>
      </c>
      <c r="O9" s="270">
        <v>3</v>
      </c>
      <c r="P9" s="376">
        <v>45</v>
      </c>
      <c r="Q9" s="23" t="s">
        <v>13</v>
      </c>
      <c r="R9" s="382">
        <v>2</v>
      </c>
      <c r="S9" s="383">
        <v>45</v>
      </c>
      <c r="T9" s="23" t="s">
        <v>64</v>
      </c>
      <c r="U9" s="272">
        <v>3</v>
      </c>
      <c r="V9" s="298">
        <f t="shared" si="0"/>
        <v>270</v>
      </c>
      <c r="W9" s="20">
        <f t="shared" si="1"/>
        <v>15</v>
      </c>
    </row>
    <row r="10" spans="1:24" x14ac:dyDescent="0.25">
      <c r="A10" s="8" t="s">
        <v>110</v>
      </c>
      <c r="B10" s="29" t="s">
        <v>37</v>
      </c>
      <c r="C10" s="10" t="s">
        <v>42</v>
      </c>
      <c r="D10" s="16">
        <v>15</v>
      </c>
      <c r="E10" s="23" t="s">
        <v>64</v>
      </c>
      <c r="F10" s="183">
        <v>1</v>
      </c>
      <c r="G10" s="17">
        <v>15</v>
      </c>
      <c r="H10" s="23" t="s">
        <v>39</v>
      </c>
      <c r="I10" s="18">
        <v>1</v>
      </c>
      <c r="J10" s="302"/>
      <c r="K10" s="23"/>
      <c r="L10" s="308"/>
      <c r="M10" s="23"/>
      <c r="N10" s="23"/>
      <c r="O10" s="305"/>
      <c r="P10" s="376"/>
      <c r="Q10" s="383"/>
      <c r="R10" s="382"/>
      <c r="S10" s="383"/>
      <c r="T10" s="383"/>
      <c r="U10" s="379"/>
      <c r="V10" s="298">
        <f t="shared" si="0"/>
        <v>30</v>
      </c>
      <c r="W10" s="20">
        <f t="shared" si="1"/>
        <v>2</v>
      </c>
      <c r="X10" s="419"/>
    </row>
    <row r="11" spans="1:24" x14ac:dyDescent="0.25">
      <c r="A11" s="8" t="s">
        <v>111</v>
      </c>
      <c r="B11" s="9" t="s">
        <v>37</v>
      </c>
      <c r="C11" s="24" t="s">
        <v>54</v>
      </c>
      <c r="D11" s="16"/>
      <c r="E11" s="23"/>
      <c r="F11" s="183"/>
      <c r="G11" s="17"/>
      <c r="H11" s="23"/>
      <c r="I11" s="18"/>
      <c r="J11" s="302"/>
      <c r="K11" s="23"/>
      <c r="L11" s="303"/>
      <c r="M11" s="304"/>
      <c r="N11" s="304"/>
      <c r="O11" s="305"/>
      <c r="P11" s="376">
        <v>30</v>
      </c>
      <c r="Q11" s="383" t="s">
        <v>64</v>
      </c>
      <c r="R11" s="382">
        <v>1</v>
      </c>
      <c r="S11" s="383">
        <v>30</v>
      </c>
      <c r="T11" s="383" t="s">
        <v>14</v>
      </c>
      <c r="U11" s="379">
        <v>2</v>
      </c>
      <c r="V11" s="298">
        <f t="shared" si="0"/>
        <v>60</v>
      </c>
      <c r="W11" s="20">
        <f t="shared" si="1"/>
        <v>3</v>
      </c>
      <c r="X11" s="419"/>
    </row>
    <row r="12" spans="1:24" x14ac:dyDescent="0.25">
      <c r="A12" s="8" t="s">
        <v>105</v>
      </c>
      <c r="B12" s="9" t="s">
        <v>41</v>
      </c>
      <c r="C12" s="24" t="s">
        <v>20</v>
      </c>
      <c r="D12" s="178">
        <v>15</v>
      </c>
      <c r="E12" s="23" t="s">
        <v>13</v>
      </c>
      <c r="F12" s="183">
        <v>1</v>
      </c>
      <c r="G12" s="107">
        <v>15</v>
      </c>
      <c r="H12" s="23" t="s">
        <v>13</v>
      </c>
      <c r="I12" s="18">
        <v>1</v>
      </c>
      <c r="J12" s="180">
        <v>15</v>
      </c>
      <c r="K12" s="312" t="s">
        <v>13</v>
      </c>
      <c r="L12" s="308">
        <v>1</v>
      </c>
      <c r="M12" s="111">
        <v>15</v>
      </c>
      <c r="N12" s="23" t="s">
        <v>13</v>
      </c>
      <c r="O12" s="310">
        <v>1</v>
      </c>
      <c r="P12" s="113">
        <v>30</v>
      </c>
      <c r="Q12" s="23" t="s">
        <v>13</v>
      </c>
      <c r="R12" s="382">
        <v>2</v>
      </c>
      <c r="S12" s="232">
        <v>30</v>
      </c>
      <c r="T12" s="23" t="s">
        <v>13</v>
      </c>
      <c r="U12" s="379">
        <v>2</v>
      </c>
      <c r="V12" s="298">
        <f t="shared" si="0"/>
        <v>120</v>
      </c>
      <c r="W12" s="20">
        <f t="shared" si="1"/>
        <v>8</v>
      </c>
    </row>
    <row r="13" spans="1:24" x14ac:dyDescent="0.25">
      <c r="A13" s="8" t="s">
        <v>50</v>
      </c>
      <c r="B13" s="29" t="s">
        <v>37</v>
      </c>
      <c r="C13" s="10" t="s">
        <v>42</v>
      </c>
      <c r="D13" s="16"/>
      <c r="E13" s="17"/>
      <c r="F13" s="183"/>
      <c r="G13" s="17"/>
      <c r="H13" s="17"/>
      <c r="I13" s="18"/>
      <c r="J13" s="302">
        <v>30</v>
      </c>
      <c r="K13" s="312" t="s">
        <v>64</v>
      </c>
      <c r="L13" s="308">
        <v>1</v>
      </c>
      <c r="M13" s="23">
        <v>30</v>
      </c>
      <c r="N13" s="23" t="s">
        <v>14</v>
      </c>
      <c r="O13" s="310">
        <v>2</v>
      </c>
      <c r="P13" s="302"/>
      <c r="Q13" s="23"/>
      <c r="R13" s="308"/>
      <c r="S13" s="23"/>
      <c r="T13" s="23"/>
      <c r="U13" s="305"/>
      <c r="V13" s="298">
        <f t="shared" si="0"/>
        <v>60</v>
      </c>
      <c r="W13" s="20">
        <f t="shared" si="1"/>
        <v>3</v>
      </c>
      <c r="X13" s="419"/>
    </row>
    <row r="14" spans="1:24" x14ac:dyDescent="0.25">
      <c r="A14" s="8" t="s">
        <v>51</v>
      </c>
      <c r="B14" s="9" t="s">
        <v>41</v>
      </c>
      <c r="C14" s="10" t="s">
        <v>42</v>
      </c>
      <c r="D14" s="322"/>
      <c r="E14" s="17"/>
      <c r="F14" s="183"/>
      <c r="G14" s="17"/>
      <c r="H14" s="17"/>
      <c r="I14" s="307"/>
      <c r="J14" s="17">
        <v>30</v>
      </c>
      <c r="K14" s="306" t="s">
        <v>14</v>
      </c>
      <c r="L14" s="183">
        <v>2</v>
      </c>
      <c r="M14" s="23"/>
      <c r="N14" s="23"/>
      <c r="O14" s="310"/>
      <c r="P14" s="115">
        <v>30</v>
      </c>
      <c r="Q14" s="234" t="s">
        <v>14</v>
      </c>
      <c r="R14" s="117">
        <v>2</v>
      </c>
      <c r="S14" s="383"/>
      <c r="T14" s="383"/>
      <c r="U14" s="379"/>
      <c r="V14" s="298">
        <f t="shared" si="0"/>
        <v>60</v>
      </c>
      <c r="W14" s="20">
        <f t="shared" si="1"/>
        <v>4</v>
      </c>
    </row>
    <row r="15" spans="1:24" x14ac:dyDescent="0.25">
      <c r="A15" s="8" t="s">
        <v>52</v>
      </c>
      <c r="B15" s="29" t="s">
        <v>37</v>
      </c>
      <c r="C15" s="10" t="s">
        <v>42</v>
      </c>
      <c r="D15" s="16"/>
      <c r="E15" s="17"/>
      <c r="F15" s="183"/>
      <c r="G15" s="17"/>
      <c r="H15" s="17"/>
      <c r="I15" s="18"/>
      <c r="J15" s="302"/>
      <c r="K15" s="312"/>
      <c r="L15" s="308"/>
      <c r="M15" s="23"/>
      <c r="N15" s="23"/>
      <c r="O15" s="310"/>
      <c r="P15" s="376">
        <v>30</v>
      </c>
      <c r="Q15" s="23" t="s">
        <v>13</v>
      </c>
      <c r="R15" s="382">
        <v>1</v>
      </c>
      <c r="S15" s="383">
        <v>30</v>
      </c>
      <c r="T15" s="23" t="s">
        <v>14</v>
      </c>
      <c r="U15" s="379">
        <v>2</v>
      </c>
      <c r="V15" s="298">
        <f t="shared" si="0"/>
        <v>60</v>
      </c>
      <c r="W15" s="20">
        <f t="shared" si="1"/>
        <v>3</v>
      </c>
    </row>
    <row r="16" spans="1:24" x14ac:dyDescent="0.25">
      <c r="A16" s="8" t="s">
        <v>53</v>
      </c>
      <c r="B16" s="29" t="s">
        <v>37</v>
      </c>
      <c r="C16" s="10" t="s">
        <v>42</v>
      </c>
      <c r="D16" s="16">
        <v>30</v>
      </c>
      <c r="E16" s="23" t="s">
        <v>13</v>
      </c>
      <c r="F16" s="183">
        <v>1</v>
      </c>
      <c r="G16" s="17">
        <v>30</v>
      </c>
      <c r="H16" s="23" t="s">
        <v>14</v>
      </c>
      <c r="I16" s="18">
        <v>2</v>
      </c>
      <c r="J16" s="302"/>
      <c r="K16" s="312"/>
      <c r="L16" s="308"/>
      <c r="M16" s="23"/>
      <c r="N16" s="23"/>
      <c r="O16" s="310"/>
      <c r="P16" s="376"/>
      <c r="Q16" s="383"/>
      <c r="R16" s="382"/>
      <c r="S16" s="383"/>
      <c r="T16" s="383"/>
      <c r="U16" s="379"/>
      <c r="V16" s="298">
        <f t="shared" si="0"/>
        <v>60</v>
      </c>
      <c r="W16" s="20">
        <f t="shared" si="1"/>
        <v>3</v>
      </c>
    </row>
    <row r="17" spans="1:23" x14ac:dyDescent="0.25">
      <c r="A17" s="8" t="s">
        <v>112</v>
      </c>
      <c r="B17" s="29" t="s">
        <v>37</v>
      </c>
      <c r="C17" s="10" t="s">
        <v>54</v>
      </c>
      <c r="D17" s="16"/>
      <c r="E17" s="23"/>
      <c r="F17" s="183"/>
      <c r="G17" s="17"/>
      <c r="H17" s="23"/>
      <c r="I17" s="18"/>
      <c r="J17" s="302"/>
      <c r="K17" s="23"/>
      <c r="L17" s="319"/>
      <c r="M17" s="320"/>
      <c r="N17" s="320"/>
      <c r="O17" s="305"/>
      <c r="P17" s="376">
        <v>15</v>
      </c>
      <c r="Q17" s="383" t="s">
        <v>13</v>
      </c>
      <c r="R17" s="382">
        <v>1</v>
      </c>
      <c r="S17" s="383">
        <v>15</v>
      </c>
      <c r="T17" s="383" t="s">
        <v>14</v>
      </c>
      <c r="U17" s="379">
        <v>2</v>
      </c>
      <c r="V17" s="298">
        <f t="shared" si="0"/>
        <v>30</v>
      </c>
      <c r="W17" s="20">
        <f t="shared" si="1"/>
        <v>3</v>
      </c>
    </row>
    <row r="18" spans="1:23" x14ac:dyDescent="0.25">
      <c r="A18" s="8" t="s">
        <v>55</v>
      </c>
      <c r="B18" s="29" t="s">
        <v>37</v>
      </c>
      <c r="C18" s="10" t="s">
        <v>54</v>
      </c>
      <c r="D18" s="332">
        <v>30</v>
      </c>
      <c r="E18" s="304" t="s">
        <v>13</v>
      </c>
      <c r="F18" s="300">
        <v>1</v>
      </c>
      <c r="G18" s="301">
        <v>30</v>
      </c>
      <c r="H18" s="304" t="s">
        <v>14</v>
      </c>
      <c r="I18" s="333">
        <v>2</v>
      </c>
      <c r="J18" s="332"/>
      <c r="K18" s="304"/>
      <c r="L18" s="300"/>
      <c r="M18" s="301"/>
      <c r="N18" s="304"/>
      <c r="O18" s="333"/>
      <c r="P18" s="376"/>
      <c r="Q18" s="383"/>
      <c r="R18" s="382"/>
      <c r="S18" s="383"/>
      <c r="T18" s="383"/>
      <c r="U18" s="379"/>
      <c r="V18" s="298">
        <f t="shared" si="0"/>
        <v>60</v>
      </c>
      <c r="W18" s="20">
        <f t="shared" si="1"/>
        <v>3</v>
      </c>
    </row>
    <row r="19" spans="1:23" x14ac:dyDescent="0.25">
      <c r="A19" s="8" t="s">
        <v>56</v>
      </c>
      <c r="B19" s="29" t="s">
        <v>37</v>
      </c>
      <c r="C19" s="393" t="s">
        <v>54</v>
      </c>
      <c r="D19" s="332"/>
      <c r="E19" s="304"/>
      <c r="F19" s="300"/>
      <c r="G19" s="301"/>
      <c r="H19" s="304"/>
      <c r="I19" s="333"/>
      <c r="J19" s="332">
        <v>30</v>
      </c>
      <c r="K19" s="304" t="s">
        <v>13</v>
      </c>
      <c r="L19" s="300">
        <v>1</v>
      </c>
      <c r="M19" s="301">
        <v>30</v>
      </c>
      <c r="N19" s="304" t="s">
        <v>14</v>
      </c>
      <c r="O19" s="333">
        <v>2</v>
      </c>
      <c r="P19" s="376"/>
      <c r="Q19" s="383"/>
      <c r="R19" s="382"/>
      <c r="S19" s="383"/>
      <c r="T19" s="383"/>
      <c r="U19" s="379"/>
      <c r="V19" s="298">
        <f t="shared" si="0"/>
        <v>60</v>
      </c>
      <c r="W19" s="20">
        <f t="shared" si="1"/>
        <v>3</v>
      </c>
    </row>
    <row r="20" spans="1:23" x14ac:dyDescent="0.25">
      <c r="A20" s="8" t="s">
        <v>97</v>
      </c>
      <c r="B20" s="29" t="s">
        <v>37</v>
      </c>
      <c r="C20" s="10" t="s">
        <v>54</v>
      </c>
      <c r="D20" s="16"/>
      <c r="E20" s="23"/>
      <c r="F20" s="183"/>
      <c r="G20" s="17"/>
      <c r="H20" s="23"/>
      <c r="I20" s="18"/>
      <c r="J20" s="302"/>
      <c r="K20" s="23"/>
      <c r="L20" s="308"/>
      <c r="M20" s="23"/>
      <c r="N20" s="23"/>
      <c r="O20" s="305"/>
      <c r="P20" s="302">
        <v>30</v>
      </c>
      <c r="Q20" s="23" t="s">
        <v>13</v>
      </c>
      <c r="R20" s="308">
        <v>1</v>
      </c>
      <c r="S20" s="23">
        <v>30</v>
      </c>
      <c r="T20" s="23" t="s">
        <v>14</v>
      </c>
      <c r="U20" s="305">
        <v>2</v>
      </c>
      <c r="V20" s="298">
        <f t="shared" si="0"/>
        <v>60</v>
      </c>
      <c r="W20" s="20">
        <f t="shared" si="1"/>
        <v>3</v>
      </c>
    </row>
    <row r="21" spans="1:23" ht="15" customHeight="1" x14ac:dyDescent="0.25">
      <c r="A21" s="8" t="s">
        <v>58</v>
      </c>
      <c r="B21" s="29" t="s">
        <v>37</v>
      </c>
      <c r="C21" s="10" t="s">
        <v>42</v>
      </c>
      <c r="D21" s="16">
        <v>30</v>
      </c>
      <c r="E21" s="23" t="s">
        <v>13</v>
      </c>
      <c r="F21" s="183">
        <v>1</v>
      </c>
      <c r="G21" s="17">
        <v>30</v>
      </c>
      <c r="H21" s="23" t="s">
        <v>14</v>
      </c>
      <c r="I21" s="18">
        <v>2</v>
      </c>
      <c r="J21" s="302"/>
      <c r="K21" s="23"/>
      <c r="L21" s="308"/>
      <c r="M21" s="23"/>
      <c r="N21" s="23"/>
      <c r="O21" s="305"/>
      <c r="P21" s="376"/>
      <c r="Q21" s="383"/>
      <c r="R21" s="382"/>
      <c r="S21" s="383"/>
      <c r="T21" s="383"/>
      <c r="U21" s="379"/>
      <c r="V21" s="298">
        <f t="shared" si="0"/>
        <v>60</v>
      </c>
      <c r="W21" s="20">
        <f t="shared" si="1"/>
        <v>3</v>
      </c>
    </row>
    <row r="22" spans="1:23" x14ac:dyDescent="0.25">
      <c r="A22" s="8" t="s">
        <v>59</v>
      </c>
      <c r="B22" s="29" t="s">
        <v>37</v>
      </c>
      <c r="C22" s="10" t="s">
        <v>42</v>
      </c>
      <c r="D22" s="16"/>
      <c r="E22" s="301"/>
      <c r="F22" s="183"/>
      <c r="G22" s="17"/>
      <c r="H22" s="17"/>
      <c r="I22" s="18"/>
      <c r="J22" s="302"/>
      <c r="K22" s="23"/>
      <c r="L22" s="308"/>
      <c r="M22" s="23"/>
      <c r="N22" s="23"/>
      <c r="O22" s="305"/>
      <c r="P22" s="376">
        <v>15</v>
      </c>
      <c r="Q22" s="383" t="s">
        <v>13</v>
      </c>
      <c r="R22" s="382">
        <v>1</v>
      </c>
      <c r="S22" s="383"/>
      <c r="T22" s="383"/>
      <c r="U22" s="379"/>
      <c r="V22" s="298">
        <f t="shared" si="0"/>
        <v>15</v>
      </c>
      <c r="W22" s="20">
        <f t="shared" si="1"/>
        <v>1</v>
      </c>
    </row>
    <row r="23" spans="1:23" ht="15.75" x14ac:dyDescent="0.3">
      <c r="A23" s="8" t="s">
        <v>60</v>
      </c>
      <c r="B23" s="29" t="s">
        <v>37</v>
      </c>
      <c r="C23" s="10" t="s">
        <v>42</v>
      </c>
      <c r="D23" s="414"/>
      <c r="E23" s="412"/>
      <c r="F23" s="412"/>
      <c r="G23" s="309">
        <v>15</v>
      </c>
      <c r="H23" s="23" t="s">
        <v>14</v>
      </c>
      <c r="I23" s="18">
        <v>1</v>
      </c>
      <c r="J23" s="302"/>
      <c r="K23" s="23"/>
      <c r="L23" s="308"/>
      <c r="M23" s="23"/>
      <c r="N23" s="23"/>
      <c r="O23" s="305"/>
      <c r="P23" s="376"/>
      <c r="Q23" s="383"/>
      <c r="R23" s="382"/>
      <c r="S23" s="383"/>
      <c r="T23" s="383"/>
      <c r="U23" s="379"/>
      <c r="V23" s="298">
        <f t="shared" si="0"/>
        <v>15</v>
      </c>
      <c r="W23" s="20">
        <f t="shared" si="1"/>
        <v>1</v>
      </c>
    </row>
    <row r="24" spans="1:23" x14ac:dyDescent="0.25">
      <c r="A24" s="8" t="s">
        <v>61</v>
      </c>
      <c r="B24" s="29" t="s">
        <v>37</v>
      </c>
      <c r="C24" s="10" t="s">
        <v>42</v>
      </c>
      <c r="D24" s="16">
        <v>2</v>
      </c>
      <c r="E24" s="320" t="s">
        <v>13</v>
      </c>
      <c r="F24" s="183">
        <v>0</v>
      </c>
      <c r="G24" s="17"/>
      <c r="H24" s="17"/>
      <c r="I24" s="18"/>
      <c r="J24" s="302"/>
      <c r="K24" s="23"/>
      <c r="L24" s="308"/>
      <c r="M24" s="23"/>
      <c r="N24" s="23"/>
      <c r="O24" s="305"/>
      <c r="P24" s="376"/>
      <c r="Q24" s="383"/>
      <c r="R24" s="382"/>
      <c r="S24" s="383"/>
      <c r="T24" s="383"/>
      <c r="U24" s="379"/>
      <c r="V24" s="298">
        <f t="shared" si="0"/>
        <v>2</v>
      </c>
      <c r="W24" s="20">
        <f t="shared" si="1"/>
        <v>0</v>
      </c>
    </row>
    <row r="25" spans="1:23" x14ac:dyDescent="0.25">
      <c r="A25" s="8" t="s">
        <v>62</v>
      </c>
      <c r="B25" s="29" t="s">
        <v>37</v>
      </c>
      <c r="C25" s="10" t="s">
        <v>42</v>
      </c>
      <c r="D25" s="16">
        <v>4</v>
      </c>
      <c r="E25" s="23" t="s">
        <v>13</v>
      </c>
      <c r="F25" s="183">
        <v>0</v>
      </c>
      <c r="G25" s="17"/>
      <c r="H25" s="17"/>
      <c r="I25" s="18"/>
      <c r="J25" s="302"/>
      <c r="K25" s="23"/>
      <c r="L25" s="308"/>
      <c r="M25" s="23"/>
      <c r="N25" s="23"/>
      <c r="O25" s="305"/>
      <c r="P25" s="376"/>
      <c r="Q25" s="383"/>
      <c r="R25" s="382"/>
      <c r="S25" s="383"/>
      <c r="T25" s="383"/>
      <c r="U25" s="379"/>
      <c r="V25" s="298">
        <f t="shared" si="0"/>
        <v>4</v>
      </c>
      <c r="W25" s="20">
        <f t="shared" si="1"/>
        <v>0</v>
      </c>
    </row>
    <row r="26" spans="1:23" x14ac:dyDescent="0.25">
      <c r="A26" s="323" t="s">
        <v>63</v>
      </c>
      <c r="B26" s="9" t="s">
        <v>41</v>
      </c>
      <c r="C26" s="10" t="s">
        <v>54</v>
      </c>
      <c r="D26" s="16">
        <v>30</v>
      </c>
      <c r="E26" s="304" t="s">
        <v>64</v>
      </c>
      <c r="F26" s="183">
        <v>2</v>
      </c>
      <c r="G26" s="17">
        <v>30</v>
      </c>
      <c r="H26" s="23" t="s">
        <v>64</v>
      </c>
      <c r="I26" s="18">
        <v>2</v>
      </c>
      <c r="J26" s="302">
        <v>30</v>
      </c>
      <c r="K26" s="23" t="s">
        <v>64</v>
      </c>
      <c r="L26" s="308">
        <v>2</v>
      </c>
      <c r="M26" s="23">
        <v>30</v>
      </c>
      <c r="N26" s="23" t="s">
        <v>14</v>
      </c>
      <c r="O26" s="305">
        <v>3</v>
      </c>
      <c r="P26" s="376"/>
      <c r="Q26" s="383"/>
      <c r="R26" s="382"/>
      <c r="S26" s="383"/>
      <c r="T26" s="383"/>
      <c r="U26" s="379"/>
      <c r="V26" s="298">
        <f t="shared" si="0"/>
        <v>120</v>
      </c>
      <c r="W26" s="420">
        <f t="shared" si="1"/>
        <v>9</v>
      </c>
    </row>
    <row r="27" spans="1:23" x14ac:dyDescent="0.25">
      <c r="A27" s="323" t="s">
        <v>65</v>
      </c>
      <c r="B27" s="9" t="s">
        <v>41</v>
      </c>
      <c r="C27" s="10" t="s">
        <v>54</v>
      </c>
      <c r="D27" s="390">
        <v>30</v>
      </c>
      <c r="E27" s="3" t="s">
        <v>13</v>
      </c>
      <c r="F27" s="3">
        <v>0</v>
      </c>
      <c r="G27" s="75">
        <v>30</v>
      </c>
      <c r="H27" s="75" t="s">
        <v>13</v>
      </c>
      <c r="I27" s="86">
        <v>0</v>
      </c>
      <c r="J27" s="19"/>
      <c r="K27" s="20"/>
      <c r="L27" s="20"/>
      <c r="M27" s="20"/>
      <c r="N27" s="20"/>
      <c r="O27" s="22"/>
      <c r="P27" s="376"/>
      <c r="Q27" s="383"/>
      <c r="R27" s="382"/>
      <c r="S27" s="383"/>
      <c r="T27" s="383"/>
      <c r="U27" s="379"/>
      <c r="V27" s="298">
        <f t="shared" si="0"/>
        <v>60</v>
      </c>
      <c r="W27" s="420">
        <f t="shared" si="1"/>
        <v>0</v>
      </c>
    </row>
    <row r="28" spans="1:23" x14ac:dyDescent="0.25">
      <c r="A28" s="391" t="s">
        <v>66</v>
      </c>
      <c r="B28" s="392" t="s">
        <v>37</v>
      </c>
      <c r="C28" s="393" t="s">
        <v>42</v>
      </c>
      <c r="D28" s="332"/>
      <c r="E28" s="394"/>
      <c r="F28" s="300"/>
      <c r="G28" s="301"/>
      <c r="H28" s="301"/>
      <c r="I28" s="333"/>
      <c r="J28" s="334"/>
      <c r="K28" s="304"/>
      <c r="L28" s="303"/>
      <c r="M28" s="304"/>
      <c r="N28" s="304"/>
      <c r="O28" s="335"/>
      <c r="P28" s="395">
        <v>15</v>
      </c>
      <c r="Q28" s="304" t="s">
        <v>14</v>
      </c>
      <c r="R28" s="377">
        <v>1</v>
      </c>
      <c r="S28" s="378"/>
      <c r="T28" s="378"/>
      <c r="U28" s="396"/>
      <c r="V28" s="327">
        <f t="shared" si="0"/>
        <v>15</v>
      </c>
      <c r="W28" s="328">
        <f t="shared" si="1"/>
        <v>1</v>
      </c>
    </row>
    <row r="29" spans="1:23" x14ac:dyDescent="0.25">
      <c r="A29" s="144" t="s">
        <v>67</v>
      </c>
      <c r="B29" s="145" t="s">
        <v>41</v>
      </c>
      <c r="C29" s="144"/>
      <c r="D29" s="146"/>
      <c r="E29" s="146"/>
      <c r="F29" s="146"/>
      <c r="G29" s="147">
        <v>15</v>
      </c>
      <c r="H29" s="147" t="s">
        <v>13</v>
      </c>
      <c r="I29" s="147">
        <v>2</v>
      </c>
      <c r="J29" s="147"/>
      <c r="K29" s="147"/>
      <c r="L29" s="147"/>
      <c r="M29" s="147">
        <v>15</v>
      </c>
      <c r="N29" s="147" t="s">
        <v>13</v>
      </c>
      <c r="O29" s="147">
        <v>2</v>
      </c>
      <c r="P29" s="147"/>
      <c r="Q29" s="147"/>
      <c r="R29" s="147"/>
      <c r="S29" s="147">
        <v>15</v>
      </c>
      <c r="T29" s="147" t="s">
        <v>13</v>
      </c>
      <c r="U29" s="147">
        <v>2</v>
      </c>
      <c r="V29" s="147">
        <f t="shared" si="0"/>
        <v>45</v>
      </c>
      <c r="W29" s="147">
        <f t="shared" si="1"/>
        <v>6</v>
      </c>
    </row>
    <row r="30" spans="1:23" x14ac:dyDescent="0.25">
      <c r="A30" s="545" t="s">
        <v>68</v>
      </c>
      <c r="B30" s="545"/>
      <c r="C30" s="545"/>
      <c r="D30" s="545"/>
      <c r="E30" s="545"/>
      <c r="F30" s="545"/>
      <c r="G30" s="545"/>
      <c r="H30" s="545"/>
      <c r="I30" s="545"/>
      <c r="J30" s="545"/>
      <c r="K30" s="545"/>
      <c r="L30" s="545"/>
      <c r="M30" s="545"/>
      <c r="N30" s="545"/>
      <c r="O30" s="545"/>
      <c r="P30" s="545"/>
      <c r="Q30" s="545"/>
      <c r="R30" s="545"/>
      <c r="S30" s="545"/>
      <c r="T30" s="545"/>
      <c r="U30" s="545"/>
      <c r="V30" s="545"/>
      <c r="W30" s="273">
        <v>13</v>
      </c>
    </row>
    <row r="31" spans="1:23" s="416" customFormat="1" ht="13.5" x14ac:dyDescent="0.2">
      <c r="A31" s="336"/>
      <c r="B31" s="344"/>
      <c r="C31" s="398" t="s">
        <v>69</v>
      </c>
      <c r="D31" s="338">
        <f>SUM(D5:D29)</f>
        <v>276</v>
      </c>
      <c r="E31" s="338"/>
      <c r="F31" s="339">
        <f>SUM(F5:F29)</f>
        <v>20</v>
      </c>
      <c r="G31" s="338">
        <f>SUM(G5:G29)</f>
        <v>300</v>
      </c>
      <c r="H31" s="338"/>
      <c r="I31" s="339">
        <f>SUM(I5:I29)</f>
        <v>27</v>
      </c>
      <c r="J31" s="340">
        <f>SUM(J5:J30)</f>
        <v>255</v>
      </c>
      <c r="K31" s="340"/>
      <c r="L31" s="399">
        <f>SUM(L5:L30)</f>
        <v>24</v>
      </c>
      <c r="M31" s="340">
        <f>SUM(M5:M30)</f>
        <v>240</v>
      </c>
      <c r="N31" s="340"/>
      <c r="O31" s="341">
        <f>SUM(O5:O30)</f>
        <v>28</v>
      </c>
      <c r="P31" s="400">
        <f>SUM(P5:P30)</f>
        <v>345</v>
      </c>
      <c r="Q31" s="400"/>
      <c r="R31" s="401">
        <f>SUM(R5:R30)</f>
        <v>29</v>
      </c>
      <c r="S31" s="400">
        <f>SUM(S5:S30)</f>
        <v>300</v>
      </c>
      <c r="T31" s="400"/>
      <c r="U31" s="401">
        <f>SUM(U5:U30)</f>
        <v>41</v>
      </c>
      <c r="V31" s="398">
        <f>SUM(V5:V29)</f>
        <v>1716</v>
      </c>
      <c r="W31" s="421">
        <f>SUM(W4:W29)</f>
        <v>169</v>
      </c>
    </row>
    <row r="32" spans="1:23" s="416" customFormat="1" ht="13.5" x14ac:dyDescent="0.2">
      <c r="A32" s="344"/>
      <c r="B32" s="344"/>
      <c r="C32" s="342" t="s">
        <v>70</v>
      </c>
      <c r="D32" s="546">
        <f>SUM(D31,G31)-(D12+G12)</f>
        <v>546</v>
      </c>
      <c r="E32" s="546"/>
      <c r="F32" s="546"/>
      <c r="G32" s="547">
        <f>SUM(F31,I31)</f>
        <v>47</v>
      </c>
      <c r="H32" s="547"/>
      <c r="I32" s="547"/>
      <c r="J32" s="547">
        <f>SUM(J31,M31)-(J12+M12)</f>
        <v>465</v>
      </c>
      <c r="K32" s="547"/>
      <c r="L32" s="547"/>
      <c r="M32" s="548">
        <f>SUM(L31,O31)</f>
        <v>52</v>
      </c>
      <c r="N32" s="548"/>
      <c r="O32" s="548"/>
      <c r="P32" s="547">
        <f>SUM(P31,S31)-(P12+S12)</f>
        <v>585</v>
      </c>
      <c r="Q32" s="547"/>
      <c r="R32" s="547"/>
      <c r="S32" s="547">
        <f>SUM(R31,U31)</f>
        <v>70</v>
      </c>
      <c r="T32" s="547"/>
      <c r="U32" s="547"/>
      <c r="V32" s="422"/>
      <c r="W32" s="346">
        <f>W31+W30</f>
        <v>182</v>
      </c>
    </row>
    <row r="33" spans="1:23" s="416" customFormat="1" ht="13.5" x14ac:dyDescent="0.3">
      <c r="A33" s="344"/>
      <c r="B33" s="344"/>
      <c r="C33" s="344"/>
      <c r="D33" s="423"/>
      <c r="E33" s="423"/>
      <c r="F33" s="423"/>
      <c r="G33" s="423"/>
      <c r="H33" s="423"/>
      <c r="I33" s="423"/>
      <c r="J33" s="423"/>
      <c r="K33" s="423"/>
      <c r="L33" s="423"/>
      <c r="M33" s="423"/>
      <c r="N33" s="423"/>
      <c r="O33" s="423"/>
      <c r="P33" s="423"/>
      <c r="Q33" s="423"/>
      <c r="R33" s="423"/>
      <c r="S33" s="423"/>
      <c r="T33" s="423"/>
      <c r="U33" s="423"/>
      <c r="V33" s="348">
        <f>SUM(W26,W27,W12,W7,W30,W6,W14,W29)</f>
        <v>60</v>
      </c>
      <c r="W33" s="349" t="s">
        <v>5</v>
      </c>
    </row>
    <row r="34" spans="1:23" hidden="1" x14ac:dyDescent="0.25">
      <c r="A34" s="405"/>
      <c r="B34" s="405"/>
      <c r="C34" s="405"/>
      <c r="D34" s="405"/>
      <c r="E34" s="405"/>
      <c r="F34" s="405"/>
      <c r="G34" s="405"/>
      <c r="H34" s="405"/>
      <c r="I34" s="405"/>
      <c r="J34" s="405"/>
      <c r="K34" s="405"/>
      <c r="L34" s="405"/>
      <c r="M34" s="405"/>
      <c r="N34" s="405"/>
      <c r="O34" s="405"/>
      <c r="P34" s="405"/>
      <c r="Q34" s="405"/>
      <c r="R34" s="405"/>
      <c r="S34" s="405"/>
      <c r="T34" s="405"/>
      <c r="U34" s="405"/>
      <c r="V34" s="424">
        <f>(100*V33)/W32</f>
        <v>32.967032967032964</v>
      </c>
      <c r="W34" s="405"/>
    </row>
  </sheetData>
  <mergeCells count="22">
    <mergeCell ref="A30:V30"/>
    <mergeCell ref="D32:F32"/>
    <mergeCell ref="G32:I32"/>
    <mergeCell ref="J32:L32"/>
    <mergeCell ref="M32:O32"/>
    <mergeCell ref="P32:R32"/>
    <mergeCell ref="S32:U32"/>
    <mergeCell ref="A1:W1"/>
    <mergeCell ref="A2:A4"/>
    <mergeCell ref="B2:B4"/>
    <mergeCell ref="C2:C4"/>
    <mergeCell ref="D2:I2"/>
    <mergeCell ref="J2:O2"/>
    <mergeCell ref="P2:U2"/>
    <mergeCell ref="V2:V4"/>
    <mergeCell ref="W2:W4"/>
    <mergeCell ref="D3:F3"/>
    <mergeCell ref="G3:I3"/>
    <mergeCell ref="J3:L3"/>
    <mergeCell ref="M3:O3"/>
    <mergeCell ref="P3:R3"/>
    <mergeCell ref="S3:U3"/>
  </mergeCells>
  <pageMargins left="0.23611111111111099" right="0.23611111111111099" top="0.39374999999999999" bottom="0.39374999999999999" header="0.51180555555555496" footer="0.51180555555555496"/>
  <pageSetup paperSize="9" firstPageNumber="0" fitToHeight="0" orientation="landscape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C921D"/>
    <pageSetUpPr fitToPage="1"/>
  </sheetPr>
  <dimension ref="A1:AMJ32"/>
  <sheetViews>
    <sheetView topLeftCell="A9" zoomScaleNormal="100" workbookViewId="0">
      <selection activeCell="A25" sqref="A25:F25"/>
    </sheetView>
  </sheetViews>
  <sheetFormatPr defaultColWidth="8.85546875" defaultRowHeight="15.75" x14ac:dyDescent="0.3"/>
  <cols>
    <col min="1" max="1" width="47.7109375" style="1" customWidth="1"/>
    <col min="2" max="2" width="13.5703125" style="1" customWidth="1"/>
    <col min="3" max="3" width="8.42578125" style="1" customWidth="1"/>
    <col min="4" max="4" width="5.5703125" style="1" customWidth="1"/>
    <col min="5" max="5" width="4" style="1" customWidth="1"/>
    <col min="6" max="6" width="5.28515625" style="1" customWidth="1"/>
    <col min="7" max="7" width="5.5703125" style="1" customWidth="1"/>
    <col min="8" max="8" width="4" style="1" customWidth="1"/>
    <col min="9" max="9" width="5.28515625" style="1" customWidth="1"/>
    <col min="10" max="10" width="5.5703125" style="1" customWidth="1"/>
    <col min="11" max="11" width="4" style="1" customWidth="1"/>
    <col min="12" max="12" width="5.28515625" style="1" customWidth="1"/>
    <col min="13" max="13" width="5.5703125" style="1" customWidth="1"/>
    <col min="14" max="14" width="4" style="1" customWidth="1"/>
    <col min="15" max="15" width="5.28515625" style="1" customWidth="1"/>
    <col min="16" max="16" width="6.140625" style="1" customWidth="1"/>
    <col min="17" max="17" width="6.28515625" style="1" customWidth="1"/>
    <col min="18" max="1024" width="8.85546875" style="1"/>
  </cols>
  <sheetData>
    <row r="1" spans="1:23" s="351" customFormat="1" ht="13.5" x14ac:dyDescent="0.3">
      <c r="A1" s="524" t="s">
        <v>113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524"/>
      <c r="P1" s="524"/>
      <c r="Q1" s="524"/>
    </row>
    <row r="2" spans="1:23" s="351" customFormat="1" ht="12" customHeight="1" x14ac:dyDescent="0.3">
      <c r="A2" s="525" t="s">
        <v>26</v>
      </c>
      <c r="B2" s="526" t="s">
        <v>1</v>
      </c>
      <c r="C2" s="527" t="s">
        <v>2</v>
      </c>
      <c r="D2" s="528" t="s">
        <v>27</v>
      </c>
      <c r="E2" s="528"/>
      <c r="F2" s="528"/>
      <c r="G2" s="528"/>
      <c r="H2" s="528"/>
      <c r="I2" s="528"/>
      <c r="J2" s="539" t="s">
        <v>28</v>
      </c>
      <c r="K2" s="539"/>
      <c r="L2" s="539"/>
      <c r="M2" s="539"/>
      <c r="N2" s="539"/>
      <c r="O2" s="539"/>
      <c r="P2" s="530" t="s">
        <v>4</v>
      </c>
      <c r="Q2" s="526" t="s">
        <v>5</v>
      </c>
      <c r="W2" s="406"/>
    </row>
    <row r="3" spans="1:23" s="351" customFormat="1" ht="13.5" x14ac:dyDescent="0.3">
      <c r="A3" s="525"/>
      <c r="B3" s="526"/>
      <c r="C3" s="527"/>
      <c r="D3" s="531" t="s">
        <v>30</v>
      </c>
      <c r="E3" s="531"/>
      <c r="F3" s="531"/>
      <c r="G3" s="532" t="s">
        <v>31</v>
      </c>
      <c r="H3" s="532"/>
      <c r="I3" s="532"/>
      <c r="J3" s="542" t="s">
        <v>32</v>
      </c>
      <c r="K3" s="542"/>
      <c r="L3" s="542"/>
      <c r="M3" s="534" t="s">
        <v>33</v>
      </c>
      <c r="N3" s="534"/>
      <c r="O3" s="534"/>
      <c r="P3" s="530"/>
      <c r="Q3" s="526"/>
      <c r="W3" s="407"/>
    </row>
    <row r="4" spans="1:23" s="351" customFormat="1" ht="13.5" x14ac:dyDescent="0.3">
      <c r="A4" s="525"/>
      <c r="B4" s="526"/>
      <c r="C4" s="527"/>
      <c r="D4" s="281" t="s">
        <v>8</v>
      </c>
      <c r="E4" s="282" t="s">
        <v>9</v>
      </c>
      <c r="F4" s="283" t="s">
        <v>5</v>
      </c>
      <c r="G4" s="282" t="s">
        <v>8</v>
      </c>
      <c r="H4" s="282" t="s">
        <v>9</v>
      </c>
      <c r="I4" s="284" t="s">
        <v>5</v>
      </c>
      <c r="J4" s="408" t="s">
        <v>8</v>
      </c>
      <c r="K4" s="282" t="s">
        <v>9</v>
      </c>
      <c r="L4" s="286" t="s">
        <v>5</v>
      </c>
      <c r="M4" s="287" t="s">
        <v>8</v>
      </c>
      <c r="N4" s="282" t="s">
        <v>9</v>
      </c>
      <c r="O4" s="288" t="s">
        <v>5</v>
      </c>
      <c r="P4" s="530"/>
      <c r="Q4" s="526"/>
      <c r="W4" s="409"/>
    </row>
    <row r="5" spans="1:23" ht="15" customHeight="1" x14ac:dyDescent="0.3">
      <c r="A5" s="417" t="s">
        <v>36</v>
      </c>
      <c r="B5" s="29" t="s">
        <v>37</v>
      </c>
      <c r="C5" s="10" t="s">
        <v>38</v>
      </c>
      <c r="D5" s="11">
        <v>30</v>
      </c>
      <c r="E5" s="12" t="s">
        <v>39</v>
      </c>
      <c r="F5" s="364">
        <v>9</v>
      </c>
      <c r="G5" s="12">
        <v>30</v>
      </c>
      <c r="H5" s="12" t="s">
        <v>39</v>
      </c>
      <c r="I5" s="13">
        <v>9</v>
      </c>
      <c r="J5" s="294">
        <v>30</v>
      </c>
      <c r="K5" s="12" t="s">
        <v>39</v>
      </c>
      <c r="L5" s="295">
        <v>10</v>
      </c>
      <c r="M5" s="296">
        <v>30</v>
      </c>
      <c r="N5" s="12" t="s">
        <v>13</v>
      </c>
      <c r="O5" s="297">
        <v>18</v>
      </c>
      <c r="P5" s="298">
        <f t="shared" ref="P5:P27" si="0">SUM(D5,G5,J5,M5)</f>
        <v>120</v>
      </c>
      <c r="Q5" s="20">
        <f t="shared" ref="Q5:Q18" si="1">SUM(F5,I5,L5,O5)</f>
        <v>46</v>
      </c>
    </row>
    <row r="6" spans="1:23" x14ac:dyDescent="0.3">
      <c r="A6" s="8" t="s">
        <v>72</v>
      </c>
      <c r="B6" s="9" t="s">
        <v>41</v>
      </c>
      <c r="C6" s="24" t="s">
        <v>54</v>
      </c>
      <c r="D6" s="16"/>
      <c r="E6" s="17"/>
      <c r="F6" s="183"/>
      <c r="G6" s="17"/>
      <c r="H6" s="17"/>
      <c r="I6" s="18"/>
      <c r="J6" s="302">
        <v>15</v>
      </c>
      <c r="K6" s="17" t="s">
        <v>13</v>
      </c>
      <c r="L6" s="308">
        <v>3</v>
      </c>
      <c r="M6" s="23"/>
      <c r="N6" s="17"/>
      <c r="O6" s="305"/>
      <c r="P6" s="298">
        <f t="shared" si="0"/>
        <v>15</v>
      </c>
      <c r="Q6" s="20">
        <f t="shared" si="1"/>
        <v>3</v>
      </c>
    </row>
    <row r="7" spans="1:23" x14ac:dyDescent="0.3">
      <c r="A7" s="8" t="s">
        <v>73</v>
      </c>
      <c r="B7" s="9" t="s">
        <v>41</v>
      </c>
      <c r="C7" s="24" t="s">
        <v>47</v>
      </c>
      <c r="D7" s="16"/>
      <c r="E7" s="17"/>
      <c r="F7" s="183"/>
      <c r="G7" s="17"/>
      <c r="H7" s="17"/>
      <c r="I7" s="18"/>
      <c r="J7" s="302"/>
      <c r="K7" s="17"/>
      <c r="L7" s="308"/>
      <c r="M7" s="23">
        <v>4</v>
      </c>
      <c r="N7" s="17" t="s">
        <v>13</v>
      </c>
      <c r="O7" s="305">
        <v>4</v>
      </c>
      <c r="P7" s="298">
        <f t="shared" si="0"/>
        <v>4</v>
      </c>
      <c r="Q7" s="20">
        <f t="shared" si="1"/>
        <v>4</v>
      </c>
    </row>
    <row r="8" spans="1:23" x14ac:dyDescent="0.3">
      <c r="A8" s="8" t="s">
        <v>114</v>
      </c>
      <c r="B8" s="29" t="s">
        <v>37</v>
      </c>
      <c r="C8" s="10" t="s">
        <v>42</v>
      </c>
      <c r="D8" s="16">
        <v>30</v>
      </c>
      <c r="E8" s="17" t="s">
        <v>13</v>
      </c>
      <c r="F8" s="183">
        <v>1</v>
      </c>
      <c r="G8" s="17">
        <v>30</v>
      </c>
      <c r="H8" s="17" t="s">
        <v>14</v>
      </c>
      <c r="I8" s="18">
        <v>2</v>
      </c>
      <c r="J8" s="302"/>
      <c r="K8" s="17"/>
      <c r="L8" s="308"/>
      <c r="M8" s="23"/>
      <c r="N8" s="17"/>
      <c r="O8" s="305"/>
      <c r="P8" s="298">
        <f t="shared" si="0"/>
        <v>60</v>
      </c>
      <c r="Q8" s="20">
        <f t="shared" si="1"/>
        <v>3</v>
      </c>
    </row>
    <row r="9" spans="1:23" x14ac:dyDescent="0.3">
      <c r="A9" s="8" t="s">
        <v>43</v>
      </c>
      <c r="B9" s="29" t="s">
        <v>41</v>
      </c>
      <c r="C9" s="10" t="s">
        <v>42</v>
      </c>
      <c r="D9" s="302">
        <v>30</v>
      </c>
      <c r="E9" s="17" t="s">
        <v>39</v>
      </c>
      <c r="F9" s="308">
        <v>5</v>
      </c>
      <c r="G9" s="23">
        <v>30</v>
      </c>
      <c r="H9" s="17" t="s">
        <v>39</v>
      </c>
      <c r="I9" s="305">
        <v>5</v>
      </c>
      <c r="J9" s="19"/>
      <c r="K9" s="20"/>
      <c r="L9" s="20"/>
      <c r="M9" s="20"/>
      <c r="N9" s="20"/>
      <c r="O9" s="22"/>
      <c r="P9" s="298">
        <f t="shared" si="0"/>
        <v>60</v>
      </c>
      <c r="Q9" s="20">
        <f t="shared" si="1"/>
        <v>10</v>
      </c>
    </row>
    <row r="10" spans="1:23" x14ac:dyDescent="0.3">
      <c r="A10" s="8" t="s">
        <v>109</v>
      </c>
      <c r="B10" s="9" t="s">
        <v>37</v>
      </c>
      <c r="C10" s="24" t="s">
        <v>47</v>
      </c>
      <c r="D10" s="16">
        <v>15</v>
      </c>
      <c r="E10" s="17" t="s">
        <v>13</v>
      </c>
      <c r="F10" s="183">
        <v>1</v>
      </c>
      <c r="G10" s="17">
        <v>15</v>
      </c>
      <c r="H10" s="17" t="s">
        <v>13</v>
      </c>
      <c r="I10" s="18">
        <v>1</v>
      </c>
      <c r="J10" s="302">
        <v>15</v>
      </c>
      <c r="K10" s="17" t="s">
        <v>13</v>
      </c>
      <c r="L10" s="308">
        <v>1</v>
      </c>
      <c r="M10" s="23">
        <v>15</v>
      </c>
      <c r="N10" s="17" t="s">
        <v>13</v>
      </c>
      <c r="O10" s="305">
        <v>1</v>
      </c>
      <c r="P10" s="298">
        <f t="shared" si="0"/>
        <v>60</v>
      </c>
      <c r="Q10" s="20">
        <f t="shared" si="1"/>
        <v>4</v>
      </c>
    </row>
    <row r="11" spans="1:23" x14ac:dyDescent="0.3">
      <c r="A11" s="8" t="s">
        <v>94</v>
      </c>
      <c r="B11" s="9" t="s">
        <v>37</v>
      </c>
      <c r="C11" s="10" t="s">
        <v>42</v>
      </c>
      <c r="D11" s="302">
        <v>45</v>
      </c>
      <c r="E11" s="23" t="s">
        <v>13</v>
      </c>
      <c r="F11" s="308">
        <v>2</v>
      </c>
      <c r="G11" s="23">
        <v>45</v>
      </c>
      <c r="H11" s="23" t="s">
        <v>64</v>
      </c>
      <c r="I11" s="305">
        <v>2</v>
      </c>
      <c r="J11" s="19">
        <v>45</v>
      </c>
      <c r="K11" s="20" t="s">
        <v>13</v>
      </c>
      <c r="L11" s="20">
        <v>2</v>
      </c>
      <c r="M11" s="20">
        <v>45</v>
      </c>
      <c r="N11" s="20" t="s">
        <v>64</v>
      </c>
      <c r="O11" s="22">
        <v>2</v>
      </c>
      <c r="P11" s="298">
        <f t="shared" si="0"/>
        <v>180</v>
      </c>
      <c r="Q11" s="20">
        <f t="shared" si="1"/>
        <v>8</v>
      </c>
    </row>
    <row r="12" spans="1:23" x14ac:dyDescent="0.3">
      <c r="A12" s="8" t="s">
        <v>49</v>
      </c>
      <c r="B12" s="9" t="s">
        <v>41</v>
      </c>
      <c r="C12" s="24" t="s">
        <v>20</v>
      </c>
      <c r="D12" s="178">
        <v>15</v>
      </c>
      <c r="E12" s="410" t="s">
        <v>13</v>
      </c>
      <c r="F12" s="106">
        <v>1</v>
      </c>
      <c r="G12" s="107">
        <v>15</v>
      </c>
      <c r="H12" s="410" t="s">
        <v>13</v>
      </c>
      <c r="I12" s="179">
        <v>1</v>
      </c>
      <c r="J12" s="411">
        <v>30</v>
      </c>
      <c r="K12" s="410" t="s">
        <v>13</v>
      </c>
      <c r="L12" s="110">
        <v>2</v>
      </c>
      <c r="M12" s="410">
        <v>30</v>
      </c>
      <c r="N12" s="410" t="s">
        <v>13</v>
      </c>
      <c r="O12" s="182">
        <v>2</v>
      </c>
      <c r="P12" s="298">
        <f t="shared" si="0"/>
        <v>90</v>
      </c>
      <c r="Q12" s="20">
        <f t="shared" si="1"/>
        <v>6</v>
      </c>
    </row>
    <row r="13" spans="1:23" x14ac:dyDescent="0.3">
      <c r="A13" s="8" t="s">
        <v>115</v>
      </c>
      <c r="B13" s="29" t="s">
        <v>37</v>
      </c>
      <c r="C13" s="10" t="s">
        <v>54</v>
      </c>
      <c r="D13" s="302">
        <v>30</v>
      </c>
      <c r="E13" s="23" t="s">
        <v>64</v>
      </c>
      <c r="F13" s="308">
        <v>1</v>
      </c>
      <c r="G13" s="23">
        <v>30</v>
      </c>
      <c r="H13" s="23" t="s">
        <v>14</v>
      </c>
      <c r="I13" s="305">
        <v>2</v>
      </c>
      <c r="J13" s="19"/>
      <c r="K13" s="20"/>
      <c r="L13" s="20"/>
      <c r="M13" s="20"/>
      <c r="N13" s="20"/>
      <c r="O13" s="22"/>
      <c r="P13" s="298">
        <f t="shared" si="0"/>
        <v>60</v>
      </c>
      <c r="Q13" s="20">
        <f t="shared" si="1"/>
        <v>3</v>
      </c>
    </row>
    <row r="14" spans="1:23" x14ac:dyDescent="0.3">
      <c r="A14" s="8" t="s">
        <v>116</v>
      </c>
      <c r="B14" s="29" t="s">
        <v>37</v>
      </c>
      <c r="C14" s="10" t="s">
        <v>42</v>
      </c>
      <c r="D14" s="302">
        <v>15</v>
      </c>
      <c r="E14" s="23" t="s">
        <v>64</v>
      </c>
      <c r="F14" s="303">
        <v>1</v>
      </c>
      <c r="G14" s="304">
        <v>15</v>
      </c>
      <c r="H14" s="304" t="s">
        <v>14</v>
      </c>
      <c r="I14" s="305">
        <v>2</v>
      </c>
      <c r="J14" s="19"/>
      <c r="K14" s="20"/>
      <c r="L14" s="20"/>
      <c r="M14" s="20"/>
      <c r="N14" s="20"/>
      <c r="O14" s="22"/>
      <c r="P14" s="298">
        <f t="shared" si="0"/>
        <v>30</v>
      </c>
      <c r="Q14" s="20">
        <f t="shared" si="1"/>
        <v>3</v>
      </c>
    </row>
    <row r="15" spans="1:23" x14ac:dyDescent="0.3">
      <c r="A15" s="8" t="s">
        <v>50</v>
      </c>
      <c r="B15" s="29" t="s">
        <v>37</v>
      </c>
      <c r="C15" s="10" t="s">
        <v>42</v>
      </c>
      <c r="D15" s="16">
        <v>15</v>
      </c>
      <c r="E15" s="17" t="s">
        <v>64</v>
      </c>
      <c r="F15" s="300">
        <v>1</v>
      </c>
      <c r="G15" s="301">
        <v>15</v>
      </c>
      <c r="H15" s="301" t="s">
        <v>14</v>
      </c>
      <c r="I15" s="18">
        <v>2</v>
      </c>
      <c r="J15" s="302"/>
      <c r="K15" s="23"/>
      <c r="L15" s="308"/>
      <c r="M15" s="23"/>
      <c r="N15" s="23"/>
      <c r="O15" s="305"/>
      <c r="P15" s="298">
        <f t="shared" si="0"/>
        <v>30</v>
      </c>
      <c r="Q15" s="20">
        <f t="shared" si="1"/>
        <v>3</v>
      </c>
    </row>
    <row r="16" spans="1:23" ht="15" customHeight="1" x14ac:dyDescent="0.3">
      <c r="A16" s="8" t="s">
        <v>75</v>
      </c>
      <c r="B16" s="29" t="s">
        <v>37</v>
      </c>
      <c r="C16" s="10" t="s">
        <v>42</v>
      </c>
      <c r="D16" s="302"/>
      <c r="E16" s="425"/>
      <c r="F16" s="303"/>
      <c r="G16" s="304">
        <v>30</v>
      </c>
      <c r="H16" s="23" t="s">
        <v>64</v>
      </c>
      <c r="I16" s="310">
        <v>2</v>
      </c>
      <c r="J16" s="302"/>
      <c r="K16" s="23"/>
      <c r="L16" s="308"/>
      <c r="M16" s="23"/>
      <c r="N16" s="23"/>
      <c r="O16" s="305"/>
      <c r="P16" s="298">
        <f t="shared" si="0"/>
        <v>30</v>
      </c>
      <c r="Q16" s="20">
        <f t="shared" si="1"/>
        <v>2</v>
      </c>
    </row>
    <row r="17" spans="1:17" x14ac:dyDescent="0.3">
      <c r="A17" s="8" t="s">
        <v>76</v>
      </c>
      <c r="B17" s="29" t="s">
        <v>37</v>
      </c>
      <c r="C17" s="10" t="s">
        <v>42</v>
      </c>
      <c r="D17" s="322">
        <v>30</v>
      </c>
      <c r="E17" s="23" t="s">
        <v>64</v>
      </c>
      <c r="F17" s="183">
        <v>2</v>
      </c>
      <c r="G17" s="17"/>
      <c r="H17" s="23"/>
      <c r="I17" s="307"/>
      <c r="J17" s="302"/>
      <c r="K17" s="23"/>
      <c r="L17" s="308"/>
      <c r="M17" s="23"/>
      <c r="N17" s="23"/>
      <c r="O17" s="305"/>
      <c r="P17" s="298">
        <f t="shared" si="0"/>
        <v>30</v>
      </c>
      <c r="Q17" s="20">
        <f t="shared" si="1"/>
        <v>2</v>
      </c>
    </row>
    <row r="18" spans="1:17" x14ac:dyDescent="0.3">
      <c r="A18" s="323" t="s">
        <v>77</v>
      </c>
      <c r="B18" s="9" t="s">
        <v>37</v>
      </c>
      <c r="C18" s="10" t="s">
        <v>42</v>
      </c>
      <c r="D18" s="322">
        <v>30</v>
      </c>
      <c r="E18" s="17" t="s">
        <v>14</v>
      </c>
      <c r="F18" s="183">
        <v>2</v>
      </c>
      <c r="G18" s="412"/>
      <c r="H18" s="412"/>
      <c r="I18" s="426"/>
      <c r="J18" s="302"/>
      <c r="K18" s="23"/>
      <c r="L18" s="308"/>
      <c r="M18" s="23"/>
      <c r="N18" s="23"/>
      <c r="O18" s="305"/>
      <c r="P18" s="298">
        <f t="shared" si="0"/>
        <v>30</v>
      </c>
      <c r="Q18" s="20">
        <f t="shared" si="1"/>
        <v>2</v>
      </c>
    </row>
    <row r="19" spans="1:17" x14ac:dyDescent="0.3">
      <c r="A19" s="125" t="s">
        <v>78</v>
      </c>
      <c r="B19" s="67" t="s">
        <v>37</v>
      </c>
      <c r="C19" s="68" t="s">
        <v>42</v>
      </c>
      <c r="D19" s="121">
        <v>30</v>
      </c>
      <c r="E19" s="70" t="s">
        <v>13</v>
      </c>
      <c r="F19" s="191">
        <v>2</v>
      </c>
      <c r="G19" s="70">
        <v>30</v>
      </c>
      <c r="H19" s="70" t="s">
        <v>14</v>
      </c>
      <c r="I19" s="122">
        <v>2</v>
      </c>
      <c r="J19" s="302"/>
      <c r="K19" s="23"/>
      <c r="L19" s="308"/>
      <c r="M19" s="23"/>
      <c r="N19" s="23"/>
      <c r="O19" s="305"/>
      <c r="P19" s="91">
        <f t="shared" si="0"/>
        <v>60</v>
      </c>
      <c r="Q19" s="92">
        <v>2</v>
      </c>
    </row>
    <row r="20" spans="1:17" x14ac:dyDescent="0.3">
      <c r="A20" s="323" t="s">
        <v>79</v>
      </c>
      <c r="B20" s="9" t="s">
        <v>37</v>
      </c>
      <c r="C20" s="10" t="s">
        <v>42</v>
      </c>
      <c r="D20" s="427"/>
      <c r="E20" s="412"/>
      <c r="F20" s="412"/>
      <c r="G20" s="17">
        <v>30</v>
      </c>
      <c r="H20" s="17" t="s">
        <v>14</v>
      </c>
      <c r="I20" s="307">
        <v>2</v>
      </c>
      <c r="J20" s="302"/>
      <c r="K20" s="23"/>
      <c r="L20" s="308"/>
      <c r="M20" s="23"/>
      <c r="N20" s="23"/>
      <c r="O20" s="305"/>
      <c r="P20" s="298">
        <f t="shared" si="0"/>
        <v>30</v>
      </c>
      <c r="Q20" s="20">
        <f t="shared" ref="Q20:Q27" si="2">SUM(F20,I20,L20,O20)</f>
        <v>2</v>
      </c>
    </row>
    <row r="21" spans="1:17" x14ac:dyDescent="0.3">
      <c r="A21" s="8" t="s">
        <v>80</v>
      </c>
      <c r="B21" s="29" t="s">
        <v>37</v>
      </c>
      <c r="C21" s="10" t="s">
        <v>42</v>
      </c>
      <c r="D21" s="322"/>
      <c r="E21" s="23"/>
      <c r="F21" s="183"/>
      <c r="G21" s="17"/>
      <c r="H21" s="17"/>
      <c r="I21" s="307"/>
      <c r="J21" s="322">
        <v>30</v>
      </c>
      <c r="K21" s="23" t="s">
        <v>14</v>
      </c>
      <c r="L21" s="183">
        <v>2</v>
      </c>
      <c r="M21" s="23"/>
      <c r="N21" s="23"/>
      <c r="O21" s="305"/>
      <c r="P21" s="298">
        <f t="shared" si="0"/>
        <v>30</v>
      </c>
      <c r="Q21" s="20">
        <f t="shared" si="2"/>
        <v>2</v>
      </c>
    </row>
    <row r="22" spans="1:17" x14ac:dyDescent="0.3">
      <c r="A22" s="8" t="s">
        <v>81</v>
      </c>
      <c r="B22" s="29" t="s">
        <v>37</v>
      </c>
      <c r="C22" s="10" t="s">
        <v>42</v>
      </c>
      <c r="D22" s="332">
        <v>30</v>
      </c>
      <c r="E22" s="428" t="s">
        <v>13</v>
      </c>
      <c r="F22" s="429">
        <v>1</v>
      </c>
      <c r="G22" s="394">
        <v>30</v>
      </c>
      <c r="H22" s="301" t="s">
        <v>14</v>
      </c>
      <c r="I22" s="430">
        <v>2</v>
      </c>
      <c r="J22" s="302"/>
      <c r="K22" s="23"/>
      <c r="L22" s="308"/>
      <c r="M22" s="23"/>
      <c r="N22" s="23"/>
      <c r="O22" s="305"/>
      <c r="P22" s="298">
        <f t="shared" si="0"/>
        <v>60</v>
      </c>
      <c r="Q22" s="20">
        <f t="shared" si="2"/>
        <v>3</v>
      </c>
    </row>
    <row r="23" spans="1:17" x14ac:dyDescent="0.3">
      <c r="A23" s="8" t="s">
        <v>82</v>
      </c>
      <c r="B23" s="29" t="s">
        <v>37</v>
      </c>
      <c r="C23" s="10" t="s">
        <v>42</v>
      </c>
      <c r="D23" s="16">
        <v>30</v>
      </c>
      <c r="E23" s="23" t="s">
        <v>13</v>
      </c>
      <c r="F23" s="183">
        <v>1</v>
      </c>
      <c r="G23" s="17">
        <v>30</v>
      </c>
      <c r="H23" s="17" t="s">
        <v>14</v>
      </c>
      <c r="I23" s="18">
        <v>2</v>
      </c>
      <c r="J23" s="302"/>
      <c r="K23" s="23"/>
      <c r="L23" s="308"/>
      <c r="M23" s="23"/>
      <c r="N23" s="23"/>
      <c r="O23" s="305"/>
      <c r="P23" s="327">
        <f t="shared" si="0"/>
        <v>60</v>
      </c>
      <c r="Q23" s="328">
        <f t="shared" si="2"/>
        <v>3</v>
      </c>
    </row>
    <row r="24" spans="1:17" x14ac:dyDescent="0.3">
      <c r="A24" s="8" t="s">
        <v>117</v>
      </c>
      <c r="B24" s="29" t="s">
        <v>37</v>
      </c>
      <c r="C24" s="10" t="s">
        <v>42</v>
      </c>
      <c r="D24" s="16">
        <v>15</v>
      </c>
      <c r="E24" s="23" t="s">
        <v>64</v>
      </c>
      <c r="F24" s="183">
        <v>1</v>
      </c>
      <c r="G24" s="17"/>
      <c r="H24" s="17"/>
      <c r="I24" s="18"/>
      <c r="J24" s="302"/>
      <c r="K24" s="23"/>
      <c r="L24" s="308"/>
      <c r="M24" s="23"/>
      <c r="N24" s="23"/>
      <c r="O24" s="305"/>
      <c r="P24" s="298">
        <f t="shared" si="0"/>
        <v>15</v>
      </c>
      <c r="Q24" s="20">
        <f t="shared" si="2"/>
        <v>1</v>
      </c>
    </row>
    <row r="25" spans="1:17" x14ac:dyDescent="0.3">
      <c r="A25" s="391" t="s">
        <v>62</v>
      </c>
      <c r="B25" s="392" t="s">
        <v>37</v>
      </c>
      <c r="C25" s="393" t="s">
        <v>42</v>
      </c>
      <c r="D25" s="332">
        <v>4</v>
      </c>
      <c r="E25" s="304" t="s">
        <v>13</v>
      </c>
      <c r="F25" s="300">
        <v>0</v>
      </c>
      <c r="G25" s="301"/>
      <c r="H25" s="301"/>
      <c r="I25" s="333"/>
      <c r="J25" s="334"/>
      <c r="K25" s="304"/>
      <c r="L25" s="303"/>
      <c r="M25" s="304"/>
      <c r="N25" s="304"/>
      <c r="O25" s="335"/>
      <c r="P25" s="327"/>
      <c r="Q25" s="328"/>
    </row>
    <row r="26" spans="1:17" x14ac:dyDescent="0.3">
      <c r="A26" s="329" t="s">
        <v>83</v>
      </c>
      <c r="B26" s="330" t="s">
        <v>41</v>
      </c>
      <c r="C26" s="331" t="s">
        <v>54</v>
      </c>
      <c r="D26" s="332">
        <v>30</v>
      </c>
      <c r="E26" s="304" t="s">
        <v>64</v>
      </c>
      <c r="F26" s="300">
        <v>2</v>
      </c>
      <c r="G26" s="301">
        <v>30</v>
      </c>
      <c r="H26" s="304" t="s">
        <v>14</v>
      </c>
      <c r="I26" s="333">
        <v>3</v>
      </c>
      <c r="J26" s="334"/>
      <c r="K26" s="304"/>
      <c r="L26" s="303"/>
      <c r="M26" s="304"/>
      <c r="N26" s="304"/>
      <c r="O26" s="335"/>
      <c r="P26" s="327">
        <f t="shared" si="0"/>
        <v>60</v>
      </c>
      <c r="Q26" s="328">
        <f t="shared" si="2"/>
        <v>5</v>
      </c>
    </row>
    <row r="27" spans="1:17" x14ac:dyDescent="0.3">
      <c r="A27" s="144" t="s">
        <v>67</v>
      </c>
      <c r="B27" s="145" t="s">
        <v>41</v>
      </c>
      <c r="C27" s="201"/>
      <c r="D27" s="146"/>
      <c r="E27" s="146"/>
      <c r="F27" s="146"/>
      <c r="G27" s="147">
        <v>15</v>
      </c>
      <c r="H27" s="147" t="s">
        <v>13</v>
      </c>
      <c r="I27" s="147">
        <v>2</v>
      </c>
      <c r="J27" s="147"/>
      <c r="K27" s="147"/>
      <c r="L27" s="147"/>
      <c r="M27" s="147">
        <v>15</v>
      </c>
      <c r="N27" s="147" t="s">
        <v>13</v>
      </c>
      <c r="O27" s="147">
        <v>2</v>
      </c>
      <c r="P27" s="147">
        <f t="shared" si="0"/>
        <v>30</v>
      </c>
      <c r="Q27" s="147">
        <f t="shared" si="2"/>
        <v>4</v>
      </c>
    </row>
    <row r="28" spans="1:17" x14ac:dyDescent="0.3">
      <c r="A28" s="536" t="s">
        <v>68</v>
      </c>
      <c r="B28" s="536"/>
      <c r="C28" s="536"/>
      <c r="D28" s="536"/>
      <c r="E28" s="536"/>
      <c r="F28" s="536"/>
      <c r="G28" s="536"/>
      <c r="H28" s="536"/>
      <c r="I28" s="536"/>
      <c r="J28" s="536"/>
      <c r="K28" s="536"/>
      <c r="L28" s="536"/>
      <c r="M28" s="536"/>
      <c r="N28" s="536"/>
      <c r="O28" s="536"/>
      <c r="P28" s="536"/>
      <c r="Q28" s="202">
        <v>3</v>
      </c>
    </row>
    <row r="29" spans="1:17" s="351" customFormat="1" ht="13.5" x14ac:dyDescent="0.3">
      <c r="A29" s="336"/>
      <c r="B29" s="277"/>
      <c r="C29" s="337" t="s">
        <v>69</v>
      </c>
      <c r="D29" s="338">
        <f>SUM(D5:D27)</f>
        <v>424</v>
      </c>
      <c r="E29" s="338"/>
      <c r="F29" s="339">
        <f>SUM(F5:F27)</f>
        <v>33</v>
      </c>
      <c r="G29" s="338">
        <f>SUM(G5:G27)</f>
        <v>420</v>
      </c>
      <c r="H29" s="338"/>
      <c r="I29" s="339">
        <f>SUM(I5:I27)</f>
        <v>41</v>
      </c>
      <c r="J29" s="340">
        <f>SUM(J5:J28)</f>
        <v>165</v>
      </c>
      <c r="K29" s="340"/>
      <c r="L29" s="341">
        <f>SUM(L5:L28)</f>
        <v>20</v>
      </c>
      <c r="M29" s="340">
        <f>SUM(M5:M27)</f>
        <v>139</v>
      </c>
      <c r="N29" s="340"/>
      <c r="O29" s="341">
        <f>SUM(O5:O27)</f>
        <v>29</v>
      </c>
      <c r="P29" s="342">
        <f>SUM(P5:P27)</f>
        <v>1144</v>
      </c>
      <c r="Q29" s="431">
        <f>SUM(Q5:Q27)</f>
        <v>121</v>
      </c>
    </row>
    <row r="30" spans="1:17" s="351" customFormat="1" ht="13.5" x14ac:dyDescent="0.3">
      <c r="A30" s="344"/>
      <c r="B30" s="344"/>
      <c r="C30" s="345" t="s">
        <v>70</v>
      </c>
      <c r="D30" s="537">
        <f>SUM(D29,G29)-(D12+G12)</f>
        <v>814</v>
      </c>
      <c r="E30" s="537"/>
      <c r="F30" s="537"/>
      <c r="G30" s="525">
        <f>SUM(F29,I29)</f>
        <v>74</v>
      </c>
      <c r="H30" s="525"/>
      <c r="I30" s="525"/>
      <c r="J30" s="525">
        <f>SUM(J29,M29)-(J12+M12)</f>
        <v>244</v>
      </c>
      <c r="K30" s="525"/>
      <c r="L30" s="525"/>
      <c r="M30" s="525">
        <f>SUM(L29,O29)</f>
        <v>49</v>
      </c>
      <c r="N30" s="525"/>
      <c r="O30" s="525"/>
      <c r="P30" s="432"/>
      <c r="Q30" s="433">
        <f>Q29+Q28</f>
        <v>124</v>
      </c>
    </row>
    <row r="31" spans="1:17" s="351" customFormat="1" ht="13.5" x14ac:dyDescent="0.3">
      <c r="A31" s="344"/>
      <c r="B31" s="344"/>
      <c r="C31" s="344"/>
      <c r="D31" s="347"/>
      <c r="E31" s="347"/>
      <c r="F31" s="347"/>
      <c r="G31" s="347"/>
      <c r="H31" s="347"/>
      <c r="I31" s="347"/>
      <c r="J31" s="347"/>
      <c r="K31" s="347"/>
      <c r="L31" s="347"/>
      <c r="M31" s="347"/>
      <c r="N31" s="347"/>
      <c r="O31" s="347"/>
      <c r="P31" s="348">
        <f>SUM(Q28,Q26,Q12,Q9,Q7,Q6,Q26)</f>
        <v>36</v>
      </c>
      <c r="Q31" s="434" t="s">
        <v>5</v>
      </c>
    </row>
    <row r="32" spans="1:17" hidden="1" x14ac:dyDescent="0.3">
      <c r="P32" s="1">
        <f>(P31*100)/Q30</f>
        <v>29.032258064516128</v>
      </c>
    </row>
  </sheetData>
  <mergeCells count="17">
    <mergeCell ref="A28:P28"/>
    <mergeCell ref="D30:F30"/>
    <mergeCell ref="G30:I30"/>
    <mergeCell ref="J30:L30"/>
    <mergeCell ref="M30:O30"/>
    <mergeCell ref="A1:Q1"/>
    <mergeCell ref="A2:A4"/>
    <mergeCell ref="B2:B4"/>
    <mergeCell ref="C2:C4"/>
    <mergeCell ref="D2:I2"/>
    <mergeCell ref="J2:O2"/>
    <mergeCell ref="P2:P4"/>
    <mergeCell ref="Q2:Q4"/>
    <mergeCell ref="D3:F3"/>
    <mergeCell ref="G3:I3"/>
    <mergeCell ref="J3:L3"/>
    <mergeCell ref="M3:O3"/>
  </mergeCells>
  <pageMargins left="0.23611111111111099" right="0.23611111111111099" top="0.39374999999999999" bottom="0.39374999999999999" header="0.51180555555555496" footer="0.51180555555555496"/>
  <pageSetup paperSize="9" firstPageNumber="0" fitToHeight="0" orientation="landscape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A5011"/>
    <pageSetUpPr fitToPage="1"/>
  </sheetPr>
  <dimension ref="A1:W33"/>
  <sheetViews>
    <sheetView topLeftCell="A4" zoomScaleNormal="100" workbookViewId="0">
      <selection activeCell="M11" sqref="M11"/>
    </sheetView>
  </sheetViews>
  <sheetFormatPr defaultColWidth="9" defaultRowHeight="15" x14ac:dyDescent="0.25"/>
  <cols>
    <col min="1" max="1" width="33.42578125" customWidth="1"/>
    <col min="2" max="2" width="14.140625" customWidth="1"/>
    <col min="3" max="3" width="8.5703125" customWidth="1"/>
    <col min="4" max="4" width="5.7109375" customWidth="1"/>
    <col min="5" max="5" width="4" customWidth="1"/>
    <col min="6" max="6" width="5.28515625" customWidth="1"/>
    <col min="7" max="7" width="5.7109375" customWidth="1"/>
    <col min="8" max="8" width="4" customWidth="1"/>
    <col min="9" max="9" width="5.28515625" customWidth="1"/>
    <col min="10" max="10" width="5.7109375" customWidth="1"/>
    <col min="11" max="11" width="4" customWidth="1"/>
    <col min="12" max="12" width="5.28515625" customWidth="1"/>
    <col min="13" max="13" width="5.7109375" customWidth="1"/>
    <col min="14" max="14" width="4" customWidth="1"/>
    <col min="15" max="15" width="5.28515625" customWidth="1"/>
    <col min="16" max="16" width="5.7109375" customWidth="1"/>
    <col min="17" max="17" width="4" customWidth="1"/>
    <col min="18" max="18" width="5.28515625" customWidth="1"/>
    <col min="19" max="19" width="5.7109375" customWidth="1"/>
    <col min="20" max="20" width="4" customWidth="1"/>
    <col min="21" max="21" width="5.28515625" customWidth="1"/>
    <col min="22" max="22" width="6.140625" customWidth="1"/>
    <col min="23" max="23" width="6.28515625" customWidth="1"/>
  </cols>
  <sheetData>
    <row r="1" spans="1:23" s="416" customFormat="1" ht="13.5" x14ac:dyDescent="0.3">
      <c r="A1" s="524" t="s">
        <v>118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524"/>
      <c r="P1" s="524"/>
      <c r="Q1" s="524"/>
      <c r="R1" s="524"/>
      <c r="S1" s="524"/>
      <c r="T1" s="524"/>
      <c r="U1" s="524"/>
      <c r="V1" s="524"/>
      <c r="W1" s="524"/>
    </row>
    <row r="2" spans="1:23" s="416" customFormat="1" ht="12" customHeight="1" x14ac:dyDescent="0.2">
      <c r="A2" s="525" t="s">
        <v>26</v>
      </c>
      <c r="B2" s="526" t="s">
        <v>1</v>
      </c>
      <c r="C2" s="527" t="s">
        <v>2</v>
      </c>
      <c r="D2" s="528" t="s">
        <v>27</v>
      </c>
      <c r="E2" s="528"/>
      <c r="F2" s="528"/>
      <c r="G2" s="528"/>
      <c r="H2" s="528"/>
      <c r="I2" s="528"/>
      <c r="J2" s="539" t="s">
        <v>28</v>
      </c>
      <c r="K2" s="539"/>
      <c r="L2" s="539"/>
      <c r="M2" s="539"/>
      <c r="N2" s="539"/>
      <c r="O2" s="539"/>
      <c r="P2" s="540" t="s">
        <v>29</v>
      </c>
      <c r="Q2" s="540"/>
      <c r="R2" s="540"/>
      <c r="S2" s="540"/>
      <c r="T2" s="540"/>
      <c r="U2" s="540"/>
      <c r="V2" s="541" t="s">
        <v>4</v>
      </c>
      <c r="W2" s="526" t="s">
        <v>5</v>
      </c>
    </row>
    <row r="3" spans="1:23" s="416" customFormat="1" ht="13.5" x14ac:dyDescent="0.2">
      <c r="A3" s="525"/>
      <c r="B3" s="526"/>
      <c r="C3" s="527"/>
      <c r="D3" s="531" t="s">
        <v>30</v>
      </c>
      <c r="E3" s="531"/>
      <c r="F3" s="531"/>
      <c r="G3" s="532" t="s">
        <v>31</v>
      </c>
      <c r="H3" s="532"/>
      <c r="I3" s="532"/>
      <c r="J3" s="542" t="s">
        <v>32</v>
      </c>
      <c r="K3" s="542"/>
      <c r="L3" s="542"/>
      <c r="M3" s="534" t="s">
        <v>33</v>
      </c>
      <c r="N3" s="534"/>
      <c r="O3" s="534"/>
      <c r="P3" s="543" t="s">
        <v>34</v>
      </c>
      <c r="Q3" s="543"/>
      <c r="R3" s="543"/>
      <c r="S3" s="544" t="s">
        <v>35</v>
      </c>
      <c r="T3" s="544"/>
      <c r="U3" s="544"/>
      <c r="V3" s="541"/>
      <c r="W3" s="526"/>
    </row>
    <row r="4" spans="1:23" s="416" customFormat="1" ht="13.5" x14ac:dyDescent="0.2">
      <c r="A4" s="525"/>
      <c r="B4" s="526"/>
      <c r="C4" s="527"/>
      <c r="D4" s="281" t="s">
        <v>8</v>
      </c>
      <c r="E4" s="282" t="s">
        <v>9</v>
      </c>
      <c r="F4" s="283" t="s">
        <v>5</v>
      </c>
      <c r="G4" s="282" t="s">
        <v>8</v>
      </c>
      <c r="H4" s="282" t="s">
        <v>9</v>
      </c>
      <c r="I4" s="284" t="s">
        <v>5</v>
      </c>
      <c r="J4" s="408" t="s">
        <v>8</v>
      </c>
      <c r="K4" s="282" t="s">
        <v>9</v>
      </c>
      <c r="L4" s="286" t="s">
        <v>5</v>
      </c>
      <c r="M4" s="287" t="s">
        <v>8</v>
      </c>
      <c r="N4" s="282" t="s">
        <v>9</v>
      </c>
      <c r="O4" s="288" t="s">
        <v>5</v>
      </c>
      <c r="P4" s="435" t="s">
        <v>8</v>
      </c>
      <c r="Q4" s="282" t="s">
        <v>9</v>
      </c>
      <c r="R4" s="436" t="s">
        <v>5</v>
      </c>
      <c r="S4" s="437" t="s">
        <v>8</v>
      </c>
      <c r="T4" s="282" t="s">
        <v>9</v>
      </c>
      <c r="U4" s="438" t="s">
        <v>5</v>
      </c>
      <c r="V4" s="541"/>
      <c r="W4" s="526"/>
    </row>
    <row r="5" spans="1:23" ht="15" customHeight="1" x14ac:dyDescent="0.25">
      <c r="A5" s="8" t="s">
        <v>36</v>
      </c>
      <c r="B5" s="29" t="s">
        <v>37</v>
      </c>
      <c r="C5" s="10" t="s">
        <v>38</v>
      </c>
      <c r="D5" s="290">
        <v>30</v>
      </c>
      <c r="E5" s="291" t="s">
        <v>39</v>
      </c>
      <c r="F5" s="292">
        <v>10</v>
      </c>
      <c r="G5" s="291">
        <v>30</v>
      </c>
      <c r="H5" s="291" t="s">
        <v>39</v>
      </c>
      <c r="I5" s="293">
        <v>10</v>
      </c>
      <c r="J5" s="370">
        <v>30</v>
      </c>
      <c r="K5" s="291" t="s">
        <v>39</v>
      </c>
      <c r="L5" s="319">
        <v>10</v>
      </c>
      <c r="M5" s="320">
        <v>30</v>
      </c>
      <c r="N5" s="291" t="s">
        <v>39</v>
      </c>
      <c r="O5" s="371">
        <v>10</v>
      </c>
      <c r="P5" s="372">
        <v>30</v>
      </c>
      <c r="Q5" s="291" t="s">
        <v>39</v>
      </c>
      <c r="R5" s="373">
        <v>10</v>
      </c>
      <c r="S5" s="374">
        <v>30</v>
      </c>
      <c r="T5" s="291" t="s">
        <v>13</v>
      </c>
      <c r="U5" s="375">
        <v>19</v>
      </c>
      <c r="V5" s="298">
        <f t="shared" ref="V5:V16" si="0">SUM(D5,G5,J5,M5,P5,S5)</f>
        <v>180</v>
      </c>
      <c r="W5" s="20">
        <f t="shared" ref="W5:W16" si="1">SUM(F5,I5,L5,O5,R5,U5)</f>
        <v>69</v>
      </c>
    </row>
    <row r="6" spans="1:23" x14ac:dyDescent="0.25">
      <c r="A6" s="369" t="s">
        <v>40</v>
      </c>
      <c r="B6" s="9" t="s">
        <v>41</v>
      </c>
      <c r="C6" s="10" t="s">
        <v>42</v>
      </c>
      <c r="D6" s="290"/>
      <c r="E6" s="291"/>
      <c r="F6" s="292"/>
      <c r="G6" s="291"/>
      <c r="H6" s="291"/>
      <c r="I6" s="293"/>
      <c r="J6" s="370"/>
      <c r="K6" s="291"/>
      <c r="L6" s="319"/>
      <c r="M6" s="320"/>
      <c r="N6" s="291"/>
      <c r="O6" s="371"/>
      <c r="P6" s="372">
        <v>30</v>
      </c>
      <c r="Q6" s="291" t="s">
        <v>13</v>
      </c>
      <c r="R6" s="373">
        <v>2</v>
      </c>
      <c r="S6" s="374">
        <v>30</v>
      </c>
      <c r="T6" s="291" t="s">
        <v>13</v>
      </c>
      <c r="U6" s="375">
        <v>2</v>
      </c>
      <c r="V6" s="298">
        <f t="shared" si="0"/>
        <v>60</v>
      </c>
      <c r="W6" s="20">
        <f t="shared" si="1"/>
        <v>4</v>
      </c>
    </row>
    <row r="7" spans="1:23" x14ac:dyDescent="0.25">
      <c r="A7" s="8" t="s">
        <v>43</v>
      </c>
      <c r="B7" s="9" t="s">
        <v>41</v>
      </c>
      <c r="C7" s="10" t="s">
        <v>42</v>
      </c>
      <c r="D7" s="16"/>
      <c r="E7" s="17"/>
      <c r="F7" s="183"/>
      <c r="G7" s="17"/>
      <c r="H7" s="17"/>
      <c r="I7" s="18"/>
      <c r="J7" s="302">
        <v>30</v>
      </c>
      <c r="K7" s="17" t="s">
        <v>39</v>
      </c>
      <c r="L7" s="308">
        <v>4</v>
      </c>
      <c r="M7" s="23">
        <v>30</v>
      </c>
      <c r="N7" s="17" t="s">
        <v>39</v>
      </c>
      <c r="O7" s="305">
        <v>4</v>
      </c>
      <c r="P7" s="376">
        <v>30</v>
      </c>
      <c r="Q7" s="17" t="s">
        <v>39</v>
      </c>
      <c r="R7" s="382">
        <v>4</v>
      </c>
      <c r="S7" s="383">
        <v>30</v>
      </c>
      <c r="T7" s="17" t="s">
        <v>39</v>
      </c>
      <c r="U7" s="379">
        <v>4</v>
      </c>
      <c r="V7" s="298">
        <f t="shared" si="0"/>
        <v>120</v>
      </c>
      <c r="W7" s="20">
        <f t="shared" si="1"/>
        <v>16</v>
      </c>
    </row>
    <row r="8" spans="1:23" x14ac:dyDescent="0.25">
      <c r="A8" s="8" t="s">
        <v>119</v>
      </c>
      <c r="B8" s="29" t="s">
        <v>37</v>
      </c>
      <c r="C8" s="10" t="s">
        <v>47</v>
      </c>
      <c r="D8" s="19">
        <v>15</v>
      </c>
      <c r="E8" s="20" t="s">
        <v>13</v>
      </c>
      <c r="F8" s="20">
        <v>1</v>
      </c>
      <c r="G8" s="20">
        <v>15</v>
      </c>
      <c r="H8" s="20" t="s">
        <v>13</v>
      </c>
      <c r="I8" s="22">
        <v>1</v>
      </c>
      <c r="J8" s="302">
        <v>15</v>
      </c>
      <c r="K8" s="23" t="s">
        <v>13</v>
      </c>
      <c r="L8" s="308">
        <v>1</v>
      </c>
      <c r="M8" s="23">
        <v>15</v>
      </c>
      <c r="N8" s="23" t="s">
        <v>13</v>
      </c>
      <c r="O8" s="305">
        <v>1</v>
      </c>
      <c r="P8" s="376">
        <v>15</v>
      </c>
      <c r="Q8" s="23" t="s">
        <v>13</v>
      </c>
      <c r="R8" s="382">
        <v>1</v>
      </c>
      <c r="S8" s="383">
        <v>15</v>
      </c>
      <c r="T8" s="23" t="s">
        <v>13</v>
      </c>
      <c r="U8" s="379">
        <v>1</v>
      </c>
      <c r="V8" s="298">
        <f t="shared" si="0"/>
        <v>90</v>
      </c>
      <c r="W8" s="20">
        <f t="shared" si="1"/>
        <v>6</v>
      </c>
    </row>
    <row r="9" spans="1:23" x14ac:dyDescent="0.25">
      <c r="A9" s="8" t="s">
        <v>120</v>
      </c>
      <c r="B9" s="29" t="s">
        <v>37</v>
      </c>
      <c r="C9" s="10" t="s">
        <v>38</v>
      </c>
      <c r="D9" s="16"/>
      <c r="E9" s="23"/>
      <c r="F9" s="183"/>
      <c r="G9" s="17"/>
      <c r="H9" s="23"/>
      <c r="I9" s="18"/>
      <c r="J9" s="302">
        <v>15</v>
      </c>
      <c r="K9" s="23" t="s">
        <v>13</v>
      </c>
      <c r="L9" s="308">
        <v>1</v>
      </c>
      <c r="M9" s="23">
        <v>15</v>
      </c>
      <c r="N9" s="23" t="s">
        <v>14</v>
      </c>
      <c r="O9" s="305">
        <v>1</v>
      </c>
      <c r="P9" s="376"/>
      <c r="Q9" s="23"/>
      <c r="R9" s="382"/>
      <c r="S9" s="383"/>
      <c r="T9" s="23"/>
      <c r="U9" s="379"/>
      <c r="V9" s="298">
        <f t="shared" si="0"/>
        <v>30</v>
      </c>
      <c r="W9" s="20">
        <f t="shared" si="1"/>
        <v>2</v>
      </c>
    </row>
    <row r="10" spans="1:23" x14ac:dyDescent="0.25">
      <c r="A10" s="8" t="s">
        <v>121</v>
      </c>
      <c r="B10" s="29" t="s">
        <v>37</v>
      </c>
      <c r="C10" s="10" t="s">
        <v>42</v>
      </c>
      <c r="D10" s="16">
        <v>75</v>
      </c>
      <c r="E10" s="23" t="s">
        <v>13</v>
      </c>
      <c r="F10" s="183">
        <v>4</v>
      </c>
      <c r="G10" s="17">
        <v>75</v>
      </c>
      <c r="H10" s="23" t="s">
        <v>13</v>
      </c>
      <c r="I10" s="18">
        <v>4</v>
      </c>
      <c r="J10" s="302">
        <v>75</v>
      </c>
      <c r="K10" s="23" t="s">
        <v>13</v>
      </c>
      <c r="L10" s="308">
        <v>4</v>
      </c>
      <c r="M10" s="23">
        <v>75</v>
      </c>
      <c r="N10" s="23" t="s">
        <v>13</v>
      </c>
      <c r="O10" s="305">
        <v>4</v>
      </c>
      <c r="P10" s="376">
        <v>75</v>
      </c>
      <c r="Q10" s="383" t="s">
        <v>13</v>
      </c>
      <c r="R10" s="382">
        <v>4</v>
      </c>
      <c r="S10" s="383"/>
      <c r="T10" s="383"/>
      <c r="U10" s="379"/>
      <c r="V10" s="298">
        <f t="shared" si="0"/>
        <v>375</v>
      </c>
      <c r="W10" s="20">
        <f t="shared" si="1"/>
        <v>20</v>
      </c>
    </row>
    <row r="11" spans="1:23" x14ac:dyDescent="0.25">
      <c r="A11" s="8" t="s">
        <v>111</v>
      </c>
      <c r="B11" s="9" t="s">
        <v>37</v>
      </c>
      <c r="C11" s="24" t="s">
        <v>54</v>
      </c>
      <c r="D11" s="485">
        <v>15</v>
      </c>
      <c r="E11" s="23" t="s">
        <v>13</v>
      </c>
      <c r="F11" s="183">
        <v>1</v>
      </c>
      <c r="G11" s="486">
        <v>15</v>
      </c>
      <c r="H11" s="23" t="s">
        <v>13</v>
      </c>
      <c r="I11" s="18">
        <v>1</v>
      </c>
      <c r="J11" s="489">
        <v>15</v>
      </c>
      <c r="K11" s="23" t="s">
        <v>13</v>
      </c>
      <c r="L11" s="308">
        <v>1</v>
      </c>
      <c r="M11" s="490">
        <v>15</v>
      </c>
      <c r="N11" s="23" t="s">
        <v>13</v>
      </c>
      <c r="O11" s="305">
        <v>1</v>
      </c>
      <c r="P11" s="487">
        <v>15</v>
      </c>
      <c r="Q11" s="383" t="s">
        <v>13</v>
      </c>
      <c r="R11" s="382">
        <v>1</v>
      </c>
      <c r="S11" s="488">
        <v>15</v>
      </c>
      <c r="T11" s="383" t="s">
        <v>14</v>
      </c>
      <c r="U11" s="379">
        <v>2</v>
      </c>
      <c r="V11" s="298">
        <f t="shared" si="0"/>
        <v>90</v>
      </c>
      <c r="W11" s="20">
        <f t="shared" si="1"/>
        <v>7</v>
      </c>
    </row>
    <row r="12" spans="1:23" x14ac:dyDescent="0.25">
      <c r="A12" s="8" t="s">
        <v>49</v>
      </c>
      <c r="B12" s="9" t="s">
        <v>41</v>
      </c>
      <c r="C12" s="24" t="s">
        <v>20</v>
      </c>
      <c r="D12" s="178">
        <v>15</v>
      </c>
      <c r="E12" s="23" t="s">
        <v>13</v>
      </c>
      <c r="F12" s="183">
        <v>1</v>
      </c>
      <c r="G12" s="107">
        <v>15</v>
      </c>
      <c r="H12" s="23" t="s">
        <v>13</v>
      </c>
      <c r="I12" s="18">
        <v>1</v>
      </c>
      <c r="J12" s="180">
        <v>15</v>
      </c>
      <c r="K12" s="23" t="s">
        <v>13</v>
      </c>
      <c r="L12" s="303">
        <v>1</v>
      </c>
      <c r="M12" s="231">
        <v>15</v>
      </c>
      <c r="N12" s="23" t="s">
        <v>13</v>
      </c>
      <c r="O12" s="305">
        <v>1</v>
      </c>
      <c r="P12" s="113">
        <v>30</v>
      </c>
      <c r="Q12" s="23" t="s">
        <v>13</v>
      </c>
      <c r="R12" s="382">
        <v>2</v>
      </c>
      <c r="S12" s="232">
        <v>30</v>
      </c>
      <c r="T12" s="23" t="s">
        <v>13</v>
      </c>
      <c r="U12" s="379">
        <v>2</v>
      </c>
      <c r="V12" s="298">
        <f t="shared" si="0"/>
        <v>120</v>
      </c>
      <c r="W12" s="20">
        <f t="shared" si="1"/>
        <v>8</v>
      </c>
    </row>
    <row r="13" spans="1:23" x14ac:dyDescent="0.25">
      <c r="A13" s="8" t="s">
        <v>50</v>
      </c>
      <c r="B13" s="29" t="s">
        <v>37</v>
      </c>
      <c r="C13" s="10" t="s">
        <v>42</v>
      </c>
      <c r="D13" s="16"/>
      <c r="E13" s="17"/>
      <c r="F13" s="183"/>
      <c r="G13" s="17"/>
      <c r="H13" s="17"/>
      <c r="I13" s="18"/>
      <c r="J13" s="302"/>
      <c r="K13" s="312"/>
      <c r="L13" s="308"/>
      <c r="M13" s="23"/>
      <c r="N13" s="386"/>
      <c r="O13" s="305"/>
      <c r="P13" s="302">
        <v>30</v>
      </c>
      <c r="Q13" s="23" t="s">
        <v>64</v>
      </c>
      <c r="R13" s="308">
        <v>1</v>
      </c>
      <c r="S13" s="23">
        <v>30</v>
      </c>
      <c r="T13" s="23" t="s">
        <v>14</v>
      </c>
      <c r="U13" s="305">
        <v>2</v>
      </c>
      <c r="V13" s="298">
        <f t="shared" si="0"/>
        <v>60</v>
      </c>
      <c r="W13" s="20">
        <f t="shared" si="1"/>
        <v>3</v>
      </c>
    </row>
    <row r="14" spans="1:23" x14ac:dyDescent="0.25">
      <c r="A14" s="8" t="s">
        <v>51</v>
      </c>
      <c r="B14" s="9" t="s">
        <v>41</v>
      </c>
      <c r="C14" s="10" t="s">
        <v>42</v>
      </c>
      <c r="D14" s="322"/>
      <c r="E14" s="17"/>
      <c r="F14" s="183"/>
      <c r="G14" s="17"/>
      <c r="H14" s="17"/>
      <c r="I14" s="307"/>
      <c r="J14" s="17">
        <v>30</v>
      </c>
      <c r="K14" s="306" t="s">
        <v>14</v>
      </c>
      <c r="L14" s="183">
        <v>2</v>
      </c>
      <c r="M14" s="23"/>
      <c r="N14" s="386"/>
      <c r="O14" s="310"/>
      <c r="P14" s="115">
        <v>30</v>
      </c>
      <c r="Q14" s="234" t="s">
        <v>14</v>
      </c>
      <c r="R14" s="117">
        <v>2</v>
      </c>
      <c r="S14" s="383"/>
      <c r="T14" s="383"/>
      <c r="U14" s="379"/>
      <c r="V14" s="298">
        <f t="shared" si="0"/>
        <v>60</v>
      </c>
      <c r="W14" s="20">
        <f t="shared" si="1"/>
        <v>4</v>
      </c>
    </row>
    <row r="15" spans="1:23" x14ac:dyDescent="0.25">
      <c r="A15" s="8" t="s">
        <v>52</v>
      </c>
      <c r="B15" s="29" t="s">
        <v>37</v>
      </c>
      <c r="C15" s="10" t="s">
        <v>42</v>
      </c>
      <c r="D15" s="16"/>
      <c r="E15" s="17"/>
      <c r="F15" s="183"/>
      <c r="G15" s="17"/>
      <c r="H15" s="17"/>
      <c r="I15" s="18"/>
      <c r="J15" s="302"/>
      <c r="K15" s="312"/>
      <c r="L15" s="308"/>
      <c r="M15" s="23"/>
      <c r="N15" s="386"/>
      <c r="O15" s="305"/>
      <c r="P15" s="376">
        <v>30</v>
      </c>
      <c r="Q15" s="23" t="s">
        <v>13</v>
      </c>
      <c r="R15" s="382">
        <v>1</v>
      </c>
      <c r="S15" s="383">
        <v>30</v>
      </c>
      <c r="T15" s="23" t="s">
        <v>14</v>
      </c>
      <c r="U15" s="379">
        <v>2</v>
      </c>
      <c r="V15" s="298">
        <f t="shared" si="0"/>
        <v>60</v>
      </c>
      <c r="W15" s="20">
        <f t="shared" si="1"/>
        <v>3</v>
      </c>
    </row>
    <row r="16" spans="1:23" x14ac:dyDescent="0.25">
      <c r="A16" s="8" t="s">
        <v>53</v>
      </c>
      <c r="B16" s="29" t="s">
        <v>37</v>
      </c>
      <c r="C16" s="10" t="s">
        <v>42</v>
      </c>
      <c r="D16" s="16">
        <v>30</v>
      </c>
      <c r="E16" s="23" t="s">
        <v>13</v>
      </c>
      <c r="F16" s="183">
        <v>1</v>
      </c>
      <c r="G16" s="17">
        <v>30</v>
      </c>
      <c r="H16" s="23" t="s">
        <v>14</v>
      </c>
      <c r="I16" s="18">
        <v>2</v>
      </c>
      <c r="J16" s="302"/>
      <c r="K16" s="23"/>
      <c r="L16" s="319"/>
      <c r="M16" s="320"/>
      <c r="N16" s="23"/>
      <c r="O16" s="305"/>
      <c r="P16" s="376"/>
      <c r="Q16" s="383"/>
      <c r="R16" s="382"/>
      <c r="S16" s="383"/>
      <c r="T16" s="383"/>
      <c r="U16" s="379"/>
      <c r="V16" s="298">
        <f t="shared" si="0"/>
        <v>60</v>
      </c>
      <c r="W16" s="20">
        <f t="shared" si="1"/>
        <v>3</v>
      </c>
    </row>
    <row r="17" spans="1:23" x14ac:dyDescent="0.25">
      <c r="A17" s="8" t="s">
        <v>74</v>
      </c>
      <c r="B17" s="29" t="s">
        <v>37</v>
      </c>
      <c r="C17" s="24" t="s">
        <v>54</v>
      </c>
      <c r="D17" s="16"/>
      <c r="E17" s="23"/>
      <c r="F17" s="183"/>
      <c r="G17" s="17"/>
      <c r="H17" s="23"/>
      <c r="I17" s="18"/>
      <c r="J17" s="302"/>
      <c r="K17" s="23"/>
      <c r="L17" s="308"/>
      <c r="M17" s="23"/>
      <c r="N17" s="23"/>
      <c r="O17" s="305"/>
      <c r="P17" s="376">
        <v>30</v>
      </c>
      <c r="Q17" s="383" t="s">
        <v>14</v>
      </c>
      <c r="R17" s="382">
        <v>2</v>
      </c>
      <c r="S17" s="383"/>
      <c r="T17" s="383"/>
      <c r="U17" s="379"/>
      <c r="V17" s="298">
        <v>30</v>
      </c>
      <c r="W17" s="20">
        <v>2</v>
      </c>
    </row>
    <row r="18" spans="1:23" x14ac:dyDescent="0.25">
      <c r="A18" s="8" t="s">
        <v>56</v>
      </c>
      <c r="B18" s="29" t="s">
        <v>37</v>
      </c>
      <c r="C18" s="10" t="s">
        <v>42</v>
      </c>
      <c r="D18" s="16"/>
      <c r="E18" s="23"/>
      <c r="F18" s="183"/>
      <c r="G18" s="17"/>
      <c r="H18" s="23"/>
      <c r="I18" s="18"/>
      <c r="J18" s="302">
        <v>30</v>
      </c>
      <c r="K18" s="23" t="s">
        <v>13</v>
      </c>
      <c r="L18" s="308">
        <v>1</v>
      </c>
      <c r="M18" s="23">
        <v>30</v>
      </c>
      <c r="N18" s="23" t="s">
        <v>14</v>
      </c>
      <c r="O18" s="305">
        <v>2</v>
      </c>
      <c r="P18" s="376"/>
      <c r="Q18" s="383"/>
      <c r="R18" s="382"/>
      <c r="S18" s="383"/>
      <c r="T18" s="383"/>
      <c r="U18" s="379"/>
      <c r="V18" s="298">
        <f t="shared" ref="V18:V28" si="2">SUM(D18,G18,J18,M18,P18,S18)</f>
        <v>60</v>
      </c>
      <c r="W18" s="20">
        <f t="shared" ref="W18:W28" si="3">SUM(F18,I18,L18,O18,R18,U18)</f>
        <v>3</v>
      </c>
    </row>
    <row r="19" spans="1:23" x14ac:dyDescent="0.25">
      <c r="A19" s="8" t="s">
        <v>55</v>
      </c>
      <c r="B19" s="29" t="s">
        <v>37</v>
      </c>
      <c r="C19" s="10" t="s">
        <v>54</v>
      </c>
      <c r="D19" s="321">
        <v>30</v>
      </c>
      <c r="E19" s="23" t="s">
        <v>13</v>
      </c>
      <c r="F19" s="308">
        <v>1</v>
      </c>
      <c r="G19" s="23">
        <v>30</v>
      </c>
      <c r="H19" s="23" t="s">
        <v>14</v>
      </c>
      <c r="I19" s="310">
        <v>2</v>
      </c>
      <c r="J19" s="302"/>
      <c r="K19" s="23"/>
      <c r="L19" s="308"/>
      <c r="M19" s="23"/>
      <c r="N19" s="23"/>
      <c r="O19" s="305"/>
      <c r="P19" s="376"/>
      <c r="Q19" s="383"/>
      <c r="R19" s="382"/>
      <c r="S19" s="383"/>
      <c r="T19" s="383"/>
      <c r="U19" s="379"/>
      <c r="V19" s="298">
        <f t="shared" si="2"/>
        <v>60</v>
      </c>
      <c r="W19" s="20">
        <f t="shared" si="3"/>
        <v>3</v>
      </c>
    </row>
    <row r="20" spans="1:23" ht="15" customHeight="1" x14ac:dyDescent="0.25">
      <c r="A20" s="8" t="s">
        <v>58</v>
      </c>
      <c r="B20" s="29" t="s">
        <v>37</v>
      </c>
      <c r="C20" s="10" t="s">
        <v>42</v>
      </c>
      <c r="D20" s="16">
        <v>30</v>
      </c>
      <c r="E20" s="23" t="s">
        <v>13</v>
      </c>
      <c r="F20" s="183">
        <v>1</v>
      </c>
      <c r="G20" s="17">
        <v>30</v>
      </c>
      <c r="H20" s="23" t="s">
        <v>14</v>
      </c>
      <c r="I20" s="18">
        <v>2</v>
      </c>
      <c r="J20" s="302"/>
      <c r="K20" s="23"/>
      <c r="L20" s="308"/>
      <c r="M20" s="23"/>
      <c r="N20" s="23"/>
      <c r="O20" s="305"/>
      <c r="P20" s="376"/>
      <c r="Q20" s="383"/>
      <c r="R20" s="382"/>
      <c r="S20" s="383"/>
      <c r="T20" s="383"/>
      <c r="U20" s="379"/>
      <c r="V20" s="298">
        <f t="shared" si="2"/>
        <v>60</v>
      </c>
      <c r="W20" s="20">
        <f t="shared" si="3"/>
        <v>3</v>
      </c>
    </row>
    <row r="21" spans="1:23" x14ac:dyDescent="0.25">
      <c r="A21" s="8" t="s">
        <v>59</v>
      </c>
      <c r="B21" s="29" t="s">
        <v>37</v>
      </c>
      <c r="C21" s="10" t="s">
        <v>42</v>
      </c>
      <c r="D21" s="16"/>
      <c r="E21" s="301"/>
      <c r="F21" s="183"/>
      <c r="G21" s="17"/>
      <c r="H21" s="17"/>
      <c r="I21" s="18"/>
      <c r="J21" s="302"/>
      <c r="K21" s="23"/>
      <c r="L21" s="308"/>
      <c r="M21" s="23"/>
      <c r="N21" s="23"/>
      <c r="O21" s="305"/>
      <c r="P21" s="376">
        <v>15</v>
      </c>
      <c r="Q21" s="383" t="s">
        <v>13</v>
      </c>
      <c r="R21" s="382">
        <v>1</v>
      </c>
      <c r="S21" s="383"/>
      <c r="T21" s="383"/>
      <c r="U21" s="379"/>
      <c r="V21" s="298">
        <f t="shared" si="2"/>
        <v>15</v>
      </c>
      <c r="W21" s="20">
        <f t="shared" si="3"/>
        <v>1</v>
      </c>
    </row>
    <row r="22" spans="1:23" ht="15.75" x14ac:dyDescent="0.3">
      <c r="A22" s="8" t="s">
        <v>60</v>
      </c>
      <c r="B22" s="29" t="s">
        <v>37</v>
      </c>
      <c r="C22" s="10" t="s">
        <v>42</v>
      </c>
      <c r="D22" s="414"/>
      <c r="E22" s="412"/>
      <c r="F22" s="1"/>
      <c r="G22" s="17">
        <v>15</v>
      </c>
      <c r="H22" s="23" t="s">
        <v>14</v>
      </c>
      <c r="I22" s="183">
        <v>1</v>
      </c>
      <c r="J22" s="302"/>
      <c r="K22" s="23"/>
      <c r="L22" s="308"/>
      <c r="M22" s="23"/>
      <c r="N22" s="23"/>
      <c r="O22" s="305"/>
      <c r="P22" s="376"/>
      <c r="Q22" s="383"/>
      <c r="R22" s="382"/>
      <c r="S22" s="383"/>
      <c r="T22" s="383"/>
      <c r="U22" s="379"/>
      <c r="V22" s="298">
        <f t="shared" si="2"/>
        <v>15</v>
      </c>
      <c r="W22" s="20">
        <f t="shared" si="3"/>
        <v>1</v>
      </c>
    </row>
    <row r="23" spans="1:23" x14ac:dyDescent="0.25">
      <c r="A23" s="8" t="s">
        <v>61</v>
      </c>
      <c r="B23" s="29" t="s">
        <v>37</v>
      </c>
      <c r="C23" s="10" t="s">
        <v>42</v>
      </c>
      <c r="D23" s="16">
        <v>2</v>
      </c>
      <c r="E23" s="320" t="s">
        <v>13</v>
      </c>
      <c r="F23" s="183">
        <v>0</v>
      </c>
      <c r="G23" s="17"/>
      <c r="H23" s="17"/>
      <c r="I23" s="18"/>
      <c r="J23" s="302"/>
      <c r="K23" s="23"/>
      <c r="L23" s="308"/>
      <c r="M23" s="23"/>
      <c r="N23" s="23"/>
      <c r="O23" s="305"/>
      <c r="P23" s="376"/>
      <c r="Q23" s="383"/>
      <c r="R23" s="382"/>
      <c r="S23" s="383"/>
      <c r="T23" s="383"/>
      <c r="U23" s="379"/>
      <c r="V23" s="298">
        <f t="shared" si="2"/>
        <v>2</v>
      </c>
      <c r="W23" s="20">
        <f t="shared" si="3"/>
        <v>0</v>
      </c>
    </row>
    <row r="24" spans="1:23" x14ac:dyDescent="0.25">
      <c r="A24" s="8" t="s">
        <v>62</v>
      </c>
      <c r="B24" s="29" t="s">
        <v>37</v>
      </c>
      <c r="C24" s="10" t="s">
        <v>42</v>
      </c>
      <c r="D24" s="16">
        <v>4</v>
      </c>
      <c r="E24" s="23" t="s">
        <v>13</v>
      </c>
      <c r="F24" s="183">
        <v>0</v>
      </c>
      <c r="G24" s="17"/>
      <c r="H24" s="17"/>
      <c r="I24" s="18"/>
      <c r="J24" s="302"/>
      <c r="K24" s="23"/>
      <c r="L24" s="308"/>
      <c r="M24" s="23"/>
      <c r="N24" s="23"/>
      <c r="O24" s="305"/>
      <c r="P24" s="376"/>
      <c r="Q24" s="383"/>
      <c r="R24" s="382"/>
      <c r="S24" s="383"/>
      <c r="T24" s="383"/>
      <c r="U24" s="379"/>
      <c r="V24" s="298">
        <f t="shared" si="2"/>
        <v>4</v>
      </c>
      <c r="W24" s="20">
        <f t="shared" si="3"/>
        <v>0</v>
      </c>
    </row>
    <row r="25" spans="1:23" x14ac:dyDescent="0.25">
      <c r="A25" s="323" t="s">
        <v>63</v>
      </c>
      <c r="B25" s="9" t="s">
        <v>41</v>
      </c>
      <c r="C25" s="24" t="s">
        <v>54</v>
      </c>
      <c r="D25" s="16">
        <v>30</v>
      </c>
      <c r="E25" s="304" t="s">
        <v>64</v>
      </c>
      <c r="F25" s="183">
        <v>2</v>
      </c>
      <c r="G25" s="17">
        <v>30</v>
      </c>
      <c r="H25" s="23" t="s">
        <v>64</v>
      </c>
      <c r="I25" s="18">
        <v>2</v>
      </c>
      <c r="J25" s="302">
        <v>30</v>
      </c>
      <c r="K25" s="23" t="s">
        <v>64</v>
      </c>
      <c r="L25" s="308">
        <v>2</v>
      </c>
      <c r="M25" s="23">
        <v>30</v>
      </c>
      <c r="N25" s="23" t="s">
        <v>14</v>
      </c>
      <c r="O25" s="305">
        <v>3</v>
      </c>
      <c r="P25" s="376"/>
      <c r="Q25" s="383"/>
      <c r="R25" s="382"/>
      <c r="S25" s="383"/>
      <c r="T25" s="383"/>
      <c r="U25" s="379"/>
      <c r="V25" s="298">
        <f t="shared" si="2"/>
        <v>120</v>
      </c>
      <c r="W25" s="420">
        <f t="shared" si="3"/>
        <v>9</v>
      </c>
    </row>
    <row r="26" spans="1:23" x14ac:dyDescent="0.25">
      <c r="A26" s="323" t="s">
        <v>65</v>
      </c>
      <c r="B26" s="9" t="s">
        <v>41</v>
      </c>
      <c r="C26" s="24" t="s">
        <v>54</v>
      </c>
      <c r="D26" s="390">
        <v>30</v>
      </c>
      <c r="E26" s="3" t="s">
        <v>13</v>
      </c>
      <c r="F26" s="3">
        <v>0</v>
      </c>
      <c r="G26" s="75">
        <v>30</v>
      </c>
      <c r="H26" s="75" t="s">
        <v>13</v>
      </c>
      <c r="I26" s="86">
        <v>0</v>
      </c>
      <c r="J26" s="19"/>
      <c r="K26" s="20"/>
      <c r="L26" s="20"/>
      <c r="M26" s="20"/>
      <c r="N26" s="20"/>
      <c r="O26" s="22"/>
      <c r="P26" s="376"/>
      <c r="Q26" s="383"/>
      <c r="R26" s="382"/>
      <c r="S26" s="383"/>
      <c r="T26" s="383"/>
      <c r="U26" s="379"/>
      <c r="V26" s="298">
        <f t="shared" si="2"/>
        <v>60</v>
      </c>
      <c r="W26" s="420">
        <f t="shared" si="3"/>
        <v>0</v>
      </c>
    </row>
    <row r="27" spans="1:23" x14ac:dyDescent="0.25">
      <c r="A27" s="391" t="s">
        <v>66</v>
      </c>
      <c r="B27" s="392" t="s">
        <v>37</v>
      </c>
      <c r="C27" s="393" t="s">
        <v>42</v>
      </c>
      <c r="D27" s="332"/>
      <c r="E27" s="394"/>
      <c r="F27" s="300"/>
      <c r="G27" s="301"/>
      <c r="H27" s="301"/>
      <c r="I27" s="333"/>
      <c r="J27" s="334"/>
      <c r="K27" s="304"/>
      <c r="L27" s="303"/>
      <c r="M27" s="304"/>
      <c r="N27" s="304"/>
      <c r="O27" s="335"/>
      <c r="P27" s="395">
        <v>15</v>
      </c>
      <c r="Q27" s="304" t="s">
        <v>14</v>
      </c>
      <c r="R27" s="377">
        <v>1</v>
      </c>
      <c r="S27" s="378"/>
      <c r="T27" s="378"/>
      <c r="U27" s="396"/>
      <c r="V27" s="327">
        <f t="shared" si="2"/>
        <v>15</v>
      </c>
      <c r="W27" s="328">
        <f t="shared" si="3"/>
        <v>1</v>
      </c>
    </row>
    <row r="28" spans="1:23" x14ac:dyDescent="0.25">
      <c r="A28" s="144" t="s">
        <v>67</v>
      </c>
      <c r="B28" s="145" t="s">
        <v>41</v>
      </c>
      <c r="C28" s="144"/>
      <c r="D28" s="146"/>
      <c r="E28" s="146"/>
      <c r="F28" s="146"/>
      <c r="G28" s="147">
        <v>15</v>
      </c>
      <c r="H28" s="147" t="s">
        <v>13</v>
      </c>
      <c r="I28" s="147">
        <v>2</v>
      </c>
      <c r="J28" s="147"/>
      <c r="K28" s="147"/>
      <c r="L28" s="147"/>
      <c r="M28" s="147">
        <v>15</v>
      </c>
      <c r="N28" s="147" t="s">
        <v>13</v>
      </c>
      <c r="O28" s="147">
        <v>2</v>
      </c>
      <c r="P28" s="147"/>
      <c r="Q28" s="147"/>
      <c r="R28" s="147"/>
      <c r="S28" s="147">
        <v>15</v>
      </c>
      <c r="T28" s="147" t="s">
        <v>13</v>
      </c>
      <c r="U28" s="147">
        <v>2</v>
      </c>
      <c r="V28" s="147">
        <f t="shared" si="2"/>
        <v>45</v>
      </c>
      <c r="W28" s="147">
        <f t="shared" si="3"/>
        <v>6</v>
      </c>
    </row>
    <row r="29" spans="1:23" x14ac:dyDescent="0.25">
      <c r="A29" s="545" t="s">
        <v>68</v>
      </c>
      <c r="B29" s="545"/>
      <c r="C29" s="545"/>
      <c r="D29" s="545"/>
      <c r="E29" s="545"/>
      <c r="F29" s="545"/>
      <c r="G29" s="545"/>
      <c r="H29" s="545"/>
      <c r="I29" s="545"/>
      <c r="J29" s="545"/>
      <c r="K29" s="545"/>
      <c r="L29" s="545"/>
      <c r="M29" s="545"/>
      <c r="N29" s="545"/>
      <c r="O29" s="545"/>
      <c r="P29" s="545"/>
      <c r="Q29" s="545"/>
      <c r="R29" s="545"/>
      <c r="S29" s="545"/>
      <c r="T29" s="545"/>
      <c r="U29" s="545"/>
      <c r="V29" s="545"/>
      <c r="W29" s="397">
        <v>10</v>
      </c>
    </row>
    <row r="30" spans="1:23" s="416" customFormat="1" ht="13.5" x14ac:dyDescent="0.2">
      <c r="A30" s="336"/>
      <c r="B30" s="344"/>
      <c r="C30" s="398" t="s">
        <v>69</v>
      </c>
      <c r="D30" s="338">
        <f>SUM(D5:D28)</f>
        <v>306</v>
      </c>
      <c r="E30" s="338"/>
      <c r="F30" s="339">
        <f>SUM(F5:F28)</f>
        <v>22</v>
      </c>
      <c r="G30" s="338">
        <f>SUM(G5:G28)</f>
        <v>330</v>
      </c>
      <c r="H30" s="338"/>
      <c r="I30" s="339">
        <f>SUM(I5:I28)</f>
        <v>28</v>
      </c>
      <c r="J30" s="340">
        <f>SUM(J5:J29)</f>
        <v>285</v>
      </c>
      <c r="K30" s="340"/>
      <c r="L30" s="399">
        <f>SUM(L5:L29)</f>
        <v>27</v>
      </c>
      <c r="M30" s="340">
        <f>SUM(M5:M29)</f>
        <v>270</v>
      </c>
      <c r="N30" s="340"/>
      <c r="O30" s="341">
        <f>SUM(O5:O29)</f>
        <v>29</v>
      </c>
      <c r="P30" s="400">
        <f>SUM(P5:P29)</f>
        <v>375</v>
      </c>
      <c r="Q30" s="400"/>
      <c r="R30" s="401">
        <f>SUM(R5:R29)</f>
        <v>32</v>
      </c>
      <c r="S30" s="400">
        <f>SUM(S5:S29)</f>
        <v>225</v>
      </c>
      <c r="T30" s="400"/>
      <c r="U30" s="401">
        <f>SUM(U5:U29)</f>
        <v>36</v>
      </c>
      <c r="V30" s="398">
        <f>SUM(V5:V28)</f>
        <v>1791</v>
      </c>
      <c r="W30" s="439">
        <f>SUM(W4:W28)</f>
        <v>174</v>
      </c>
    </row>
    <row r="31" spans="1:23" s="416" customFormat="1" ht="13.5" x14ac:dyDescent="0.2">
      <c r="A31" s="344"/>
      <c r="B31" s="344"/>
      <c r="C31" s="345" t="s">
        <v>70</v>
      </c>
      <c r="D31" s="525">
        <f>SUM(D30,G30)-(D12+G12)</f>
        <v>606</v>
      </c>
      <c r="E31" s="525"/>
      <c r="F31" s="525"/>
      <c r="G31" s="525">
        <f>SUM(F30,I30)</f>
        <v>50</v>
      </c>
      <c r="H31" s="525"/>
      <c r="I31" s="525"/>
      <c r="J31" s="525">
        <f>SUM(J30,M30)-(J12+M12)</f>
        <v>525</v>
      </c>
      <c r="K31" s="525"/>
      <c r="L31" s="525"/>
      <c r="M31" s="549">
        <f>SUM(L30,O30)</f>
        <v>56</v>
      </c>
      <c r="N31" s="549"/>
      <c r="O31" s="549"/>
      <c r="P31" s="525">
        <f>SUM(P30,S30)-(P12+S12)</f>
        <v>540</v>
      </c>
      <c r="Q31" s="525"/>
      <c r="R31" s="525"/>
      <c r="S31" s="525">
        <f>SUM(R30,U30)</f>
        <v>68</v>
      </c>
      <c r="T31" s="525"/>
      <c r="U31" s="525"/>
      <c r="V31" s="278"/>
      <c r="W31" s="440">
        <f>W30+W29</f>
        <v>184</v>
      </c>
    </row>
    <row r="32" spans="1:23" s="416" customFormat="1" ht="13.5" x14ac:dyDescent="0.3">
      <c r="A32" s="344"/>
      <c r="B32" s="344"/>
      <c r="C32" s="344"/>
      <c r="D32" s="423"/>
      <c r="E32" s="423"/>
      <c r="F32" s="423"/>
      <c r="G32" s="423"/>
      <c r="H32" s="423"/>
      <c r="I32" s="423"/>
      <c r="J32" s="423"/>
      <c r="K32" s="423"/>
      <c r="L32" s="423"/>
      <c r="M32" s="423"/>
      <c r="N32" s="423"/>
      <c r="O32" s="423"/>
      <c r="P32" s="423"/>
      <c r="Q32" s="423"/>
      <c r="R32" s="423"/>
      <c r="S32" s="423"/>
      <c r="T32" s="423"/>
      <c r="U32" s="423"/>
      <c r="V32" s="403">
        <f>SUM(W25,W26,A29,W12,W7,W29,W6,W14,W28)</f>
        <v>57</v>
      </c>
      <c r="W32" s="441" t="s">
        <v>5</v>
      </c>
    </row>
    <row r="33" spans="1:23" hidden="1" x14ac:dyDescent="0.25">
      <c r="A33" s="405"/>
      <c r="B33" s="405"/>
      <c r="C33" s="405"/>
      <c r="D33" s="405"/>
      <c r="E33" s="405"/>
      <c r="F33" s="405"/>
      <c r="G33" s="405"/>
      <c r="H33" s="405"/>
      <c r="I33" s="405"/>
      <c r="J33" s="405"/>
      <c r="K33" s="405"/>
      <c r="L33" s="405"/>
      <c r="M33" s="405"/>
      <c r="N33" s="405"/>
      <c r="O33" s="405"/>
      <c r="P33" s="405"/>
      <c r="Q33" s="405"/>
      <c r="R33" s="405"/>
      <c r="S33" s="405"/>
      <c r="T33" s="405"/>
      <c r="U33" s="405"/>
      <c r="V33" s="424">
        <f>(100*V32)/W31</f>
        <v>30.978260869565219</v>
      </c>
      <c r="W33" s="405"/>
    </row>
  </sheetData>
  <mergeCells count="22">
    <mergeCell ref="A29:V29"/>
    <mergeCell ref="D31:F31"/>
    <mergeCell ref="G31:I31"/>
    <mergeCell ref="J31:L31"/>
    <mergeCell ref="M31:O31"/>
    <mergeCell ref="P31:R31"/>
    <mergeCell ref="S31:U31"/>
    <mergeCell ref="A1:W1"/>
    <mergeCell ref="A2:A4"/>
    <mergeCell ref="B2:B4"/>
    <mergeCell ref="C2:C4"/>
    <mergeCell ref="D2:I2"/>
    <mergeCell ref="J2:O2"/>
    <mergeCell ref="P2:U2"/>
    <mergeCell ref="V2:V4"/>
    <mergeCell ref="W2:W4"/>
    <mergeCell ref="D3:F3"/>
    <mergeCell ref="G3:I3"/>
    <mergeCell ref="J3:L3"/>
    <mergeCell ref="M3:O3"/>
    <mergeCell ref="P3:R3"/>
    <mergeCell ref="S3:U3"/>
  </mergeCells>
  <pageMargins left="0.23611111111111099" right="0.23611111111111099" top="0.39374999999999999" bottom="0.39374999999999999" header="0.51180555555555496" footer="0.51180555555555496"/>
  <pageSetup paperSize="9" firstPageNumber="0" fitToHeight="0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A5011"/>
    <pageSetUpPr fitToPage="1"/>
  </sheetPr>
  <dimension ref="A1:AMJ31"/>
  <sheetViews>
    <sheetView topLeftCell="A8" zoomScaleNormal="100" workbookViewId="0">
      <selection activeCell="A24" sqref="A24:F24"/>
    </sheetView>
  </sheetViews>
  <sheetFormatPr defaultColWidth="11.42578125" defaultRowHeight="15" x14ac:dyDescent="0.25"/>
  <cols>
    <col min="1" max="1" width="37.140625" style="442" customWidth="1"/>
    <col min="2" max="2" width="14.140625" style="442" customWidth="1"/>
    <col min="3" max="3" width="8.5703125" style="442" customWidth="1"/>
    <col min="4" max="4" width="5.7109375" style="442" customWidth="1"/>
    <col min="5" max="5" width="4" style="442" customWidth="1"/>
    <col min="6" max="6" width="5.28515625" style="442" customWidth="1"/>
    <col min="7" max="7" width="5.7109375" style="442" customWidth="1"/>
    <col min="8" max="8" width="4" style="442" customWidth="1"/>
    <col min="9" max="9" width="5.28515625" style="442" customWidth="1"/>
    <col min="10" max="10" width="5.7109375" style="442" customWidth="1"/>
    <col min="11" max="11" width="4" style="442" customWidth="1"/>
    <col min="12" max="12" width="5.28515625" style="442" customWidth="1"/>
    <col min="13" max="13" width="5.7109375" style="442" customWidth="1"/>
    <col min="14" max="14" width="4" style="442" customWidth="1"/>
    <col min="15" max="15" width="5.28515625" style="442" customWidth="1"/>
    <col min="16" max="16" width="6.140625" style="442" customWidth="1"/>
    <col min="17" max="17" width="6.28515625" style="442" customWidth="1"/>
    <col min="18" max="1024" width="11.42578125" style="442"/>
  </cols>
  <sheetData>
    <row r="1" spans="1:23" s="264" customFormat="1" ht="13.5" x14ac:dyDescent="0.3">
      <c r="A1" s="515" t="s">
        <v>122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  <c r="O1" s="515"/>
      <c r="P1" s="515"/>
      <c r="Q1" s="515"/>
    </row>
    <row r="2" spans="1:23" s="264" customFormat="1" ht="12" customHeight="1" x14ac:dyDescent="0.2">
      <c r="A2" s="501" t="s">
        <v>26</v>
      </c>
      <c r="B2" s="502" t="s">
        <v>1</v>
      </c>
      <c r="C2" s="503" t="s">
        <v>2</v>
      </c>
      <c r="D2" s="504" t="s">
        <v>27</v>
      </c>
      <c r="E2" s="504"/>
      <c r="F2" s="504"/>
      <c r="G2" s="504"/>
      <c r="H2" s="504"/>
      <c r="I2" s="504"/>
      <c r="J2" s="505" t="s">
        <v>28</v>
      </c>
      <c r="K2" s="505"/>
      <c r="L2" s="505"/>
      <c r="M2" s="505"/>
      <c r="N2" s="505"/>
      <c r="O2" s="505"/>
      <c r="P2" s="516" t="s">
        <v>4</v>
      </c>
      <c r="Q2" s="502" t="s">
        <v>5</v>
      </c>
      <c r="W2" s="443"/>
    </row>
    <row r="3" spans="1:23" s="264" customFormat="1" ht="13.5" x14ac:dyDescent="0.2">
      <c r="A3" s="501"/>
      <c r="B3" s="502"/>
      <c r="C3" s="503"/>
      <c r="D3" s="508" t="s">
        <v>30</v>
      </c>
      <c r="E3" s="508"/>
      <c r="F3" s="508"/>
      <c r="G3" s="509" t="s">
        <v>31</v>
      </c>
      <c r="H3" s="509"/>
      <c r="I3" s="509"/>
      <c r="J3" s="510" t="s">
        <v>32</v>
      </c>
      <c r="K3" s="510"/>
      <c r="L3" s="510"/>
      <c r="M3" s="511" t="s">
        <v>33</v>
      </c>
      <c r="N3" s="511"/>
      <c r="O3" s="511"/>
      <c r="P3" s="516"/>
      <c r="Q3" s="502"/>
      <c r="W3" s="444"/>
    </row>
    <row r="4" spans="1:23" s="264" customFormat="1" ht="13.5" x14ac:dyDescent="0.2">
      <c r="A4" s="501"/>
      <c r="B4" s="502"/>
      <c r="C4" s="503"/>
      <c r="D4" s="213" t="s">
        <v>8</v>
      </c>
      <c r="E4" s="214" t="s">
        <v>9</v>
      </c>
      <c r="F4" s="215" t="s">
        <v>5</v>
      </c>
      <c r="G4" s="214" t="s">
        <v>8</v>
      </c>
      <c r="H4" s="214" t="s">
        <v>9</v>
      </c>
      <c r="I4" s="216" t="s">
        <v>5</v>
      </c>
      <c r="J4" s="445" t="s">
        <v>8</v>
      </c>
      <c r="K4" s="214" t="s">
        <v>9</v>
      </c>
      <c r="L4" s="218" t="s">
        <v>5</v>
      </c>
      <c r="M4" s="219" t="s">
        <v>8</v>
      </c>
      <c r="N4" s="214" t="s">
        <v>9</v>
      </c>
      <c r="O4" s="220" t="s">
        <v>5</v>
      </c>
      <c r="P4" s="516"/>
      <c r="Q4" s="502"/>
      <c r="W4" s="446"/>
    </row>
    <row r="5" spans="1:23" ht="15" customHeight="1" x14ac:dyDescent="0.25">
      <c r="A5" s="82" t="s">
        <v>36</v>
      </c>
      <c r="B5" s="93" t="s">
        <v>37</v>
      </c>
      <c r="C5" s="68" t="s">
        <v>38</v>
      </c>
      <c r="D5" s="51">
        <v>30</v>
      </c>
      <c r="E5" s="61" t="s">
        <v>39</v>
      </c>
      <c r="F5" s="171">
        <v>9</v>
      </c>
      <c r="G5" s="61">
        <v>30</v>
      </c>
      <c r="H5" s="61" t="s">
        <v>39</v>
      </c>
      <c r="I5" s="54">
        <v>9</v>
      </c>
      <c r="J5" s="172">
        <v>30</v>
      </c>
      <c r="K5" s="61" t="s">
        <v>39</v>
      </c>
      <c r="L5" s="173">
        <v>11</v>
      </c>
      <c r="M5" s="174">
        <v>30</v>
      </c>
      <c r="N5" s="61" t="s">
        <v>107</v>
      </c>
      <c r="O5" s="175">
        <v>18</v>
      </c>
      <c r="P5" s="91">
        <f t="shared" ref="P5:P11" si="0">SUM(D5,G5,J5,M5)</f>
        <v>120</v>
      </c>
      <c r="Q5" s="92">
        <f t="shared" ref="Q5:Q18" si="1">SUM(F5,I5,L5,O5)</f>
        <v>47</v>
      </c>
    </row>
    <row r="6" spans="1:23" x14ac:dyDescent="0.25">
      <c r="A6" s="82" t="s">
        <v>72</v>
      </c>
      <c r="B6" s="67" t="s">
        <v>41</v>
      </c>
      <c r="C6" s="104" t="s">
        <v>54</v>
      </c>
      <c r="D6" s="121"/>
      <c r="E6" s="70"/>
      <c r="F6" s="71"/>
      <c r="G6" s="70"/>
      <c r="H6" s="70"/>
      <c r="I6" s="122"/>
      <c r="J6" s="114">
        <v>15</v>
      </c>
      <c r="K6" s="70" t="s">
        <v>13</v>
      </c>
      <c r="L6" s="74">
        <v>3</v>
      </c>
      <c r="M6" s="75"/>
      <c r="N6" s="70"/>
      <c r="O6" s="176"/>
      <c r="P6" s="91">
        <f t="shared" si="0"/>
        <v>15</v>
      </c>
      <c r="Q6" s="92">
        <f t="shared" si="1"/>
        <v>3</v>
      </c>
    </row>
    <row r="7" spans="1:23" x14ac:dyDescent="0.25">
      <c r="A7" s="82" t="s">
        <v>73</v>
      </c>
      <c r="B7" s="67" t="s">
        <v>41</v>
      </c>
      <c r="C7" s="104" t="s">
        <v>54</v>
      </c>
      <c r="D7" s="121"/>
      <c r="E7" s="70"/>
      <c r="F7" s="71"/>
      <c r="G7" s="70"/>
      <c r="H7" s="70"/>
      <c r="I7" s="122"/>
      <c r="J7" s="114"/>
      <c r="K7" s="70"/>
      <c r="L7" s="74"/>
      <c r="M7" s="75">
        <v>4</v>
      </c>
      <c r="N7" s="70" t="s">
        <v>13</v>
      </c>
      <c r="O7" s="176">
        <v>4</v>
      </c>
      <c r="P7" s="91">
        <f t="shared" si="0"/>
        <v>4</v>
      </c>
      <c r="Q7" s="92">
        <f t="shared" si="1"/>
        <v>4</v>
      </c>
    </row>
    <row r="8" spans="1:23" x14ac:dyDescent="0.25">
      <c r="A8" s="82" t="s">
        <v>43</v>
      </c>
      <c r="B8" s="67" t="s">
        <v>41</v>
      </c>
      <c r="C8" s="68" t="s">
        <v>42</v>
      </c>
      <c r="D8" s="114">
        <v>30</v>
      </c>
      <c r="E8" s="70" t="s">
        <v>39</v>
      </c>
      <c r="F8" s="74">
        <v>5</v>
      </c>
      <c r="G8" s="75">
        <v>30</v>
      </c>
      <c r="H8" s="70" t="s">
        <v>39</v>
      </c>
      <c r="I8" s="176">
        <v>5</v>
      </c>
      <c r="J8" s="228"/>
      <c r="K8" s="92"/>
      <c r="L8" s="92"/>
      <c r="M8" s="92"/>
      <c r="N8" s="92"/>
      <c r="O8" s="229"/>
      <c r="P8" s="91">
        <f t="shared" si="0"/>
        <v>60</v>
      </c>
      <c r="Q8" s="92">
        <f t="shared" si="1"/>
        <v>10</v>
      </c>
    </row>
    <row r="9" spans="1:23" x14ac:dyDescent="0.25">
      <c r="A9" s="82" t="s">
        <v>119</v>
      </c>
      <c r="B9" s="67" t="s">
        <v>37</v>
      </c>
      <c r="C9" s="104" t="s">
        <v>47</v>
      </c>
      <c r="D9" s="121">
        <v>15</v>
      </c>
      <c r="E9" s="70" t="s">
        <v>13</v>
      </c>
      <c r="F9" s="71">
        <v>1</v>
      </c>
      <c r="G9" s="70">
        <v>15</v>
      </c>
      <c r="H9" s="70" t="s">
        <v>13</v>
      </c>
      <c r="I9" s="122">
        <v>1</v>
      </c>
      <c r="J9" s="114">
        <v>15</v>
      </c>
      <c r="K9" s="70" t="s">
        <v>13</v>
      </c>
      <c r="L9" s="74">
        <v>1</v>
      </c>
      <c r="M9" s="75">
        <v>15</v>
      </c>
      <c r="N9" s="70" t="s">
        <v>13</v>
      </c>
      <c r="O9" s="176">
        <v>1</v>
      </c>
      <c r="P9" s="91">
        <f t="shared" si="0"/>
        <v>60</v>
      </c>
      <c r="Q9" s="92">
        <f t="shared" si="1"/>
        <v>4</v>
      </c>
    </row>
    <row r="10" spans="1:23" x14ac:dyDescent="0.25">
      <c r="A10" s="82" t="s">
        <v>121</v>
      </c>
      <c r="B10" s="67" t="s">
        <v>37</v>
      </c>
      <c r="C10" s="68" t="s">
        <v>42</v>
      </c>
      <c r="D10" s="114">
        <v>75</v>
      </c>
      <c r="E10" s="75" t="s">
        <v>13</v>
      </c>
      <c r="F10" s="74">
        <v>3</v>
      </c>
      <c r="G10" s="75">
        <v>75</v>
      </c>
      <c r="H10" s="75" t="s">
        <v>13</v>
      </c>
      <c r="I10" s="176">
        <v>3</v>
      </c>
      <c r="J10" s="228"/>
      <c r="K10" s="92"/>
      <c r="L10" s="92"/>
      <c r="M10" s="92"/>
      <c r="N10" s="92"/>
      <c r="O10" s="229"/>
      <c r="P10" s="91">
        <f t="shared" si="0"/>
        <v>150</v>
      </c>
      <c r="Q10" s="92">
        <f t="shared" si="1"/>
        <v>6</v>
      </c>
    </row>
    <row r="11" spans="1:23" x14ac:dyDescent="0.25">
      <c r="A11" s="82" t="s">
        <v>123</v>
      </c>
      <c r="B11" s="93" t="s">
        <v>37</v>
      </c>
      <c r="C11" s="104" t="s">
        <v>54</v>
      </c>
      <c r="D11" s="114">
        <v>30</v>
      </c>
      <c r="E11" s="75" t="s">
        <v>64</v>
      </c>
      <c r="F11" s="74">
        <v>1</v>
      </c>
      <c r="G11" s="75">
        <v>30</v>
      </c>
      <c r="H11" s="75" t="s">
        <v>14</v>
      </c>
      <c r="I11" s="176">
        <v>2</v>
      </c>
      <c r="J11" s="228"/>
      <c r="K11" s="92"/>
      <c r="L11" s="92"/>
      <c r="M11" s="92"/>
      <c r="N11" s="92"/>
      <c r="O11" s="229"/>
      <c r="P11" s="91">
        <f t="shared" si="0"/>
        <v>60</v>
      </c>
      <c r="Q11" s="92">
        <f t="shared" si="1"/>
        <v>3</v>
      </c>
    </row>
    <row r="12" spans="1:23" x14ac:dyDescent="0.25">
      <c r="A12" s="82" t="s">
        <v>124</v>
      </c>
      <c r="B12" s="93" t="s">
        <v>37</v>
      </c>
      <c r="C12" s="104" t="s">
        <v>54</v>
      </c>
      <c r="D12" s="114"/>
      <c r="E12" s="75"/>
      <c r="F12" s="74"/>
      <c r="G12" s="75"/>
      <c r="H12" s="75"/>
      <c r="I12" s="176"/>
      <c r="J12" s="228">
        <v>15</v>
      </c>
      <c r="K12" s="92" t="s">
        <v>64</v>
      </c>
      <c r="L12" s="92">
        <v>1</v>
      </c>
      <c r="M12" s="92">
        <v>15</v>
      </c>
      <c r="N12" s="92" t="s">
        <v>125</v>
      </c>
      <c r="O12" s="229">
        <v>1</v>
      </c>
      <c r="P12" s="91">
        <v>60</v>
      </c>
      <c r="Q12" s="92">
        <f t="shared" si="1"/>
        <v>2</v>
      </c>
    </row>
    <row r="13" spans="1:23" x14ac:dyDescent="0.25">
      <c r="A13" s="82" t="s">
        <v>49</v>
      </c>
      <c r="B13" s="67" t="s">
        <v>41</v>
      </c>
      <c r="C13" s="104" t="s">
        <v>54</v>
      </c>
      <c r="D13" s="178">
        <v>15</v>
      </c>
      <c r="E13" s="410" t="s">
        <v>13</v>
      </c>
      <c r="F13" s="106">
        <v>1</v>
      </c>
      <c r="G13" s="107">
        <v>15</v>
      </c>
      <c r="H13" s="410" t="s">
        <v>13</v>
      </c>
      <c r="I13" s="179">
        <v>1</v>
      </c>
      <c r="J13" s="411">
        <v>30</v>
      </c>
      <c r="K13" s="410" t="s">
        <v>13</v>
      </c>
      <c r="L13" s="110">
        <v>2</v>
      </c>
      <c r="M13" s="410">
        <v>30</v>
      </c>
      <c r="N13" s="410" t="s">
        <v>13</v>
      </c>
      <c r="O13" s="182">
        <v>2</v>
      </c>
      <c r="P13" s="91">
        <f t="shared" ref="P13:P26" si="2">SUM(D13,G13,J13,M13)</f>
        <v>90</v>
      </c>
      <c r="Q13" s="92">
        <f t="shared" si="1"/>
        <v>6</v>
      </c>
    </row>
    <row r="14" spans="1:23" x14ac:dyDescent="0.25">
      <c r="A14" s="82" t="s">
        <v>74</v>
      </c>
      <c r="B14" s="93" t="s">
        <v>37</v>
      </c>
      <c r="C14" s="104" t="s">
        <v>54</v>
      </c>
      <c r="D14" s="114">
        <v>30</v>
      </c>
      <c r="E14" s="75" t="s">
        <v>13</v>
      </c>
      <c r="F14" s="74">
        <v>1</v>
      </c>
      <c r="G14" s="75">
        <v>30</v>
      </c>
      <c r="H14" s="75" t="s">
        <v>14</v>
      </c>
      <c r="I14" s="176">
        <v>2</v>
      </c>
      <c r="J14" s="228"/>
      <c r="K14" s="92"/>
      <c r="L14" s="92"/>
      <c r="M14" s="92"/>
      <c r="N14" s="92"/>
      <c r="O14" s="229"/>
      <c r="P14" s="91">
        <f t="shared" si="2"/>
        <v>60</v>
      </c>
      <c r="Q14" s="92">
        <f t="shared" si="1"/>
        <v>3</v>
      </c>
    </row>
    <row r="15" spans="1:23" x14ac:dyDescent="0.25">
      <c r="A15" s="82" t="s">
        <v>50</v>
      </c>
      <c r="B15" s="93" t="s">
        <v>37</v>
      </c>
      <c r="C15" s="68" t="s">
        <v>42</v>
      </c>
      <c r="D15" s="114">
        <v>30</v>
      </c>
      <c r="E15" s="75" t="s">
        <v>14</v>
      </c>
      <c r="F15" s="138">
        <v>2</v>
      </c>
      <c r="G15" s="137"/>
      <c r="H15" s="137"/>
      <c r="I15" s="176"/>
      <c r="J15" s="114"/>
      <c r="K15" s="75"/>
      <c r="L15" s="74"/>
      <c r="M15" s="75"/>
      <c r="N15" s="75"/>
      <c r="O15" s="176"/>
      <c r="P15" s="91">
        <f t="shared" si="2"/>
        <v>30</v>
      </c>
      <c r="Q15" s="92">
        <f t="shared" si="1"/>
        <v>2</v>
      </c>
    </row>
    <row r="16" spans="1:23" ht="15" customHeight="1" x14ac:dyDescent="0.25">
      <c r="A16" s="82" t="s">
        <v>75</v>
      </c>
      <c r="B16" s="93" t="s">
        <v>37</v>
      </c>
      <c r="C16" s="68" t="s">
        <v>42</v>
      </c>
      <c r="D16" s="114"/>
      <c r="E16" s="102"/>
      <c r="F16" s="74"/>
      <c r="G16" s="75">
        <v>30</v>
      </c>
      <c r="H16" s="75" t="s">
        <v>64</v>
      </c>
      <c r="I16" s="86">
        <v>2</v>
      </c>
      <c r="J16" s="114"/>
      <c r="K16" s="75"/>
      <c r="L16" s="74"/>
      <c r="M16" s="75"/>
      <c r="N16" s="75"/>
      <c r="O16" s="176"/>
      <c r="P16" s="91">
        <f t="shared" si="2"/>
        <v>30</v>
      </c>
      <c r="Q16" s="92">
        <f t="shared" si="1"/>
        <v>2</v>
      </c>
    </row>
    <row r="17" spans="1:17" x14ac:dyDescent="0.25">
      <c r="A17" s="82" t="s">
        <v>76</v>
      </c>
      <c r="B17" s="93" t="s">
        <v>37</v>
      </c>
      <c r="C17" s="68" t="s">
        <v>42</v>
      </c>
      <c r="D17" s="121">
        <v>30</v>
      </c>
      <c r="E17" s="447" t="s">
        <v>64</v>
      </c>
      <c r="F17" s="200">
        <v>2</v>
      </c>
      <c r="G17" s="70"/>
      <c r="H17" s="75"/>
      <c r="I17" s="84"/>
      <c r="J17" s="114"/>
      <c r="K17" s="75"/>
      <c r="L17" s="74"/>
      <c r="M17" s="75"/>
      <c r="N17" s="75"/>
      <c r="O17" s="176"/>
      <c r="P17" s="91">
        <f t="shared" si="2"/>
        <v>30</v>
      </c>
      <c r="Q17" s="92">
        <f t="shared" si="1"/>
        <v>2</v>
      </c>
    </row>
    <row r="18" spans="1:17" ht="15.75" x14ac:dyDescent="0.3">
      <c r="A18" s="125" t="s">
        <v>77</v>
      </c>
      <c r="B18" s="67" t="s">
        <v>37</v>
      </c>
      <c r="C18" s="68" t="s">
        <v>42</v>
      </c>
      <c r="D18" s="83">
        <v>30</v>
      </c>
      <c r="E18" s="70" t="s">
        <v>14</v>
      </c>
      <c r="F18" s="71">
        <v>2</v>
      </c>
      <c r="G18" s="188"/>
      <c r="H18" s="188"/>
      <c r="I18" s="189"/>
      <c r="J18" s="114"/>
      <c r="K18" s="75"/>
      <c r="L18" s="74"/>
      <c r="M18" s="75"/>
      <c r="N18" s="75"/>
      <c r="O18" s="176"/>
      <c r="P18" s="91">
        <f t="shared" si="2"/>
        <v>30</v>
      </c>
      <c r="Q18" s="92">
        <f t="shared" si="1"/>
        <v>2</v>
      </c>
    </row>
    <row r="19" spans="1:17" x14ac:dyDescent="0.25">
      <c r="A19" s="125" t="s">
        <v>78</v>
      </c>
      <c r="B19" s="67" t="s">
        <v>37</v>
      </c>
      <c r="C19" s="68" t="s">
        <v>42</v>
      </c>
      <c r="D19" s="121">
        <v>30</v>
      </c>
      <c r="E19" s="70" t="s">
        <v>13</v>
      </c>
      <c r="F19" s="191">
        <v>2</v>
      </c>
      <c r="G19" s="70">
        <v>30</v>
      </c>
      <c r="H19" s="70" t="s">
        <v>14</v>
      </c>
      <c r="I19" s="122">
        <v>2</v>
      </c>
      <c r="J19" s="114"/>
      <c r="K19" s="75"/>
      <c r="L19" s="74"/>
      <c r="M19" s="75"/>
      <c r="N19" s="75"/>
      <c r="O19" s="176"/>
      <c r="P19" s="91">
        <f t="shared" si="2"/>
        <v>60</v>
      </c>
      <c r="Q19" s="92">
        <v>2</v>
      </c>
    </row>
    <row r="20" spans="1:17" ht="15.75" x14ac:dyDescent="0.3">
      <c r="A20" s="125" t="s">
        <v>79</v>
      </c>
      <c r="B20" s="67" t="s">
        <v>37</v>
      </c>
      <c r="C20" s="68" t="s">
        <v>42</v>
      </c>
      <c r="D20" s="448"/>
      <c r="E20" s="188"/>
      <c r="F20" s="188"/>
      <c r="G20" s="70">
        <v>30</v>
      </c>
      <c r="H20" s="70" t="s">
        <v>14</v>
      </c>
      <c r="I20" s="84">
        <v>2</v>
      </c>
      <c r="J20" s="114"/>
      <c r="K20" s="75"/>
      <c r="L20" s="74"/>
      <c r="M20" s="75"/>
      <c r="N20" s="75"/>
      <c r="O20" s="176"/>
      <c r="P20" s="91">
        <f t="shared" si="2"/>
        <v>30</v>
      </c>
      <c r="Q20" s="92">
        <f t="shared" ref="Q20:Q26" si="3">SUM(F20,I20,L20,O20)</f>
        <v>2</v>
      </c>
    </row>
    <row r="21" spans="1:17" x14ac:dyDescent="0.25">
      <c r="A21" s="82" t="s">
        <v>80</v>
      </c>
      <c r="B21" s="93" t="s">
        <v>37</v>
      </c>
      <c r="C21" s="68" t="s">
        <v>42</v>
      </c>
      <c r="D21" s="83"/>
      <c r="E21" s="75"/>
      <c r="F21" s="71"/>
      <c r="G21" s="78"/>
      <c r="H21" s="194"/>
      <c r="I21" s="122"/>
      <c r="J21" s="83">
        <v>30</v>
      </c>
      <c r="K21" s="75" t="s">
        <v>14</v>
      </c>
      <c r="L21" s="71">
        <v>2</v>
      </c>
      <c r="M21" s="75"/>
      <c r="N21" s="75"/>
      <c r="O21" s="176"/>
      <c r="P21" s="142">
        <f t="shared" si="2"/>
        <v>30</v>
      </c>
      <c r="Q21" s="143">
        <f t="shared" si="3"/>
        <v>2</v>
      </c>
    </row>
    <row r="22" spans="1:17" x14ac:dyDescent="0.25">
      <c r="A22" s="82" t="s">
        <v>81</v>
      </c>
      <c r="B22" s="93" t="s">
        <v>37</v>
      </c>
      <c r="C22" s="68" t="s">
        <v>42</v>
      </c>
      <c r="D22" s="121">
        <v>30</v>
      </c>
      <c r="E22" s="78" t="s">
        <v>13</v>
      </c>
      <c r="F22" s="292">
        <v>1</v>
      </c>
      <c r="G22" s="78">
        <v>30</v>
      </c>
      <c r="H22" s="70" t="s">
        <v>14</v>
      </c>
      <c r="I22" s="122">
        <v>2</v>
      </c>
      <c r="J22" s="114"/>
      <c r="K22" s="75"/>
      <c r="L22" s="74"/>
      <c r="M22" s="75"/>
      <c r="N22" s="75"/>
      <c r="O22" s="176"/>
      <c r="P22" s="91">
        <f t="shared" si="2"/>
        <v>60</v>
      </c>
      <c r="Q22" s="92">
        <f t="shared" si="3"/>
        <v>3</v>
      </c>
    </row>
    <row r="23" spans="1:17" x14ac:dyDescent="0.25">
      <c r="A23" s="82" t="s">
        <v>82</v>
      </c>
      <c r="B23" s="93" t="s">
        <v>37</v>
      </c>
      <c r="C23" s="68" t="s">
        <v>42</v>
      </c>
      <c r="D23" s="121">
        <v>30</v>
      </c>
      <c r="E23" s="75" t="s">
        <v>13</v>
      </c>
      <c r="F23" s="71">
        <v>1</v>
      </c>
      <c r="G23" s="70">
        <v>30</v>
      </c>
      <c r="H23" s="70" t="s">
        <v>14</v>
      </c>
      <c r="I23" s="122">
        <v>2</v>
      </c>
      <c r="J23" s="114"/>
      <c r="K23" s="75"/>
      <c r="L23" s="74"/>
      <c r="M23" s="75"/>
      <c r="N23" s="75"/>
      <c r="O23" s="176"/>
      <c r="P23" s="91">
        <f t="shared" si="2"/>
        <v>60</v>
      </c>
      <c r="Q23" s="92">
        <f t="shared" si="3"/>
        <v>3</v>
      </c>
    </row>
    <row r="24" spans="1:17" x14ac:dyDescent="0.25">
      <c r="A24" s="130" t="s">
        <v>62</v>
      </c>
      <c r="B24" s="131" t="s">
        <v>37</v>
      </c>
      <c r="C24" s="132" t="s">
        <v>42</v>
      </c>
      <c r="D24" s="186">
        <v>4</v>
      </c>
      <c r="E24" s="137" t="s">
        <v>13</v>
      </c>
      <c r="F24" s="200">
        <v>0</v>
      </c>
      <c r="G24" s="96"/>
      <c r="H24" s="96"/>
      <c r="I24" s="135"/>
      <c r="J24" s="136"/>
      <c r="K24" s="137"/>
      <c r="L24" s="138"/>
      <c r="M24" s="137"/>
      <c r="N24" s="137"/>
      <c r="O24" s="139"/>
      <c r="P24" s="142"/>
      <c r="Q24" s="143"/>
    </row>
    <row r="25" spans="1:17" x14ac:dyDescent="0.25">
      <c r="A25" s="197" t="s">
        <v>83</v>
      </c>
      <c r="B25" s="198" t="s">
        <v>41</v>
      </c>
      <c r="C25" s="199" t="s">
        <v>54</v>
      </c>
      <c r="D25" s="186">
        <v>30</v>
      </c>
      <c r="E25" s="137" t="s">
        <v>64</v>
      </c>
      <c r="F25" s="200">
        <v>2</v>
      </c>
      <c r="G25" s="96">
        <v>30</v>
      </c>
      <c r="H25" s="137" t="s">
        <v>14</v>
      </c>
      <c r="I25" s="135">
        <v>3</v>
      </c>
      <c r="J25" s="136"/>
      <c r="K25" s="137"/>
      <c r="L25" s="138"/>
      <c r="M25" s="137"/>
      <c r="N25" s="137"/>
      <c r="O25" s="139"/>
      <c r="P25" s="142">
        <f t="shared" si="2"/>
        <v>60</v>
      </c>
      <c r="Q25" s="143">
        <f t="shared" si="3"/>
        <v>5</v>
      </c>
    </row>
    <row r="26" spans="1:17" x14ac:dyDescent="0.25">
      <c r="A26" s="144" t="s">
        <v>67</v>
      </c>
      <c r="B26" s="145" t="s">
        <v>41</v>
      </c>
      <c r="C26" s="201"/>
      <c r="D26" s="146"/>
      <c r="E26" s="146"/>
      <c r="F26" s="146"/>
      <c r="G26" s="147">
        <v>15</v>
      </c>
      <c r="H26" s="147" t="s">
        <v>13</v>
      </c>
      <c r="I26" s="147">
        <v>2</v>
      </c>
      <c r="J26" s="147"/>
      <c r="K26" s="147"/>
      <c r="L26" s="147"/>
      <c r="M26" s="147">
        <v>15</v>
      </c>
      <c r="N26" s="147" t="s">
        <v>13</v>
      </c>
      <c r="O26" s="147">
        <v>2</v>
      </c>
      <c r="P26" s="147">
        <f t="shared" si="2"/>
        <v>30</v>
      </c>
      <c r="Q26" s="147">
        <f t="shared" si="3"/>
        <v>4</v>
      </c>
    </row>
    <row r="27" spans="1:17" x14ac:dyDescent="0.25">
      <c r="A27" s="517" t="s">
        <v>68</v>
      </c>
      <c r="B27" s="517"/>
      <c r="C27" s="517"/>
      <c r="D27" s="517"/>
      <c r="E27" s="517"/>
      <c r="F27" s="517"/>
      <c r="G27" s="517"/>
      <c r="H27" s="517"/>
      <c r="I27" s="517"/>
      <c r="J27" s="517"/>
      <c r="K27" s="517"/>
      <c r="L27" s="517"/>
      <c r="M27" s="517"/>
      <c r="N27" s="517"/>
      <c r="O27" s="517"/>
      <c r="P27" s="517"/>
      <c r="Q27" s="202">
        <v>4</v>
      </c>
    </row>
    <row r="28" spans="1:17" s="264" customFormat="1" ht="13.5" x14ac:dyDescent="0.3">
      <c r="A28" s="203"/>
      <c r="B28" s="204"/>
      <c r="C28" s="255" t="s">
        <v>69</v>
      </c>
      <c r="D28" s="152">
        <f>SUM(D3:D26)</f>
        <v>439</v>
      </c>
      <c r="E28" s="152"/>
      <c r="F28" s="153">
        <f>SUM(F3:F26)</f>
        <v>33</v>
      </c>
      <c r="G28" s="152">
        <f>SUM(G3:G26)</f>
        <v>420</v>
      </c>
      <c r="H28" s="152"/>
      <c r="I28" s="153">
        <f>SUM(I3:I26)</f>
        <v>38</v>
      </c>
      <c r="J28" s="154">
        <f>SUM(J3:J27)</f>
        <v>135</v>
      </c>
      <c r="K28" s="154"/>
      <c r="L28" s="155">
        <f>SUM(L3:L27)</f>
        <v>20</v>
      </c>
      <c r="M28" s="154">
        <f>SUM(M3:M27)</f>
        <v>109</v>
      </c>
      <c r="N28" s="154"/>
      <c r="O28" s="155">
        <f>SUM(O3:O27)</f>
        <v>28</v>
      </c>
      <c r="P28" s="205">
        <f>SUM(P3:P26)</f>
        <v>1129</v>
      </c>
      <c r="Q28" s="206">
        <f>SUM(Q3:Q26)</f>
        <v>117</v>
      </c>
    </row>
    <row r="29" spans="1:17" s="264" customFormat="1" ht="13.5" x14ac:dyDescent="0.2">
      <c r="A29" s="150"/>
      <c r="B29" s="150"/>
      <c r="C29" s="160" t="s">
        <v>70</v>
      </c>
      <c r="D29" s="523">
        <f>SUM(D28,G28)-(D13+G13)</f>
        <v>829</v>
      </c>
      <c r="E29" s="523"/>
      <c r="F29" s="523"/>
      <c r="G29" s="501">
        <f>SUM(F28,I28)</f>
        <v>71</v>
      </c>
      <c r="H29" s="501"/>
      <c r="I29" s="501"/>
      <c r="J29" s="501">
        <f>SUM(J28,M28)-(J13+M13)</f>
        <v>184</v>
      </c>
      <c r="K29" s="501"/>
      <c r="L29" s="501"/>
      <c r="M29" s="501">
        <f>SUM(L28,O28)</f>
        <v>48</v>
      </c>
      <c r="N29" s="501"/>
      <c r="O29" s="501"/>
      <c r="P29" s="34"/>
      <c r="Q29" s="261">
        <f>Q28+Q27</f>
        <v>121</v>
      </c>
    </row>
    <row r="30" spans="1:17" s="264" customFormat="1" ht="13.5" x14ac:dyDescent="0.3">
      <c r="A30" s="150"/>
      <c r="B30" s="150"/>
      <c r="C30" s="150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9">
        <f>SUM(Q27,Q25,Q13,Q8,Q7,Q6,Q26)</f>
        <v>36</v>
      </c>
      <c r="Q30" s="210" t="s">
        <v>5</v>
      </c>
    </row>
    <row r="31" spans="1:17" ht="15.75" hidden="1" x14ac:dyDescent="0.3">
      <c r="A31" s="167"/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211">
        <f>(P30*100)/Q29</f>
        <v>29.75206611570248</v>
      </c>
      <c r="Q31" s="167"/>
    </row>
  </sheetData>
  <mergeCells count="17">
    <mergeCell ref="A27:P27"/>
    <mergeCell ref="D29:F29"/>
    <mergeCell ref="G29:I29"/>
    <mergeCell ref="J29:L29"/>
    <mergeCell ref="M29:O29"/>
    <mergeCell ref="A1:Q1"/>
    <mergeCell ref="A2:A4"/>
    <mergeCell ref="B2:B4"/>
    <mergeCell ref="C2:C4"/>
    <mergeCell ref="D2:I2"/>
    <mergeCell ref="J2:O2"/>
    <mergeCell ref="P2:P4"/>
    <mergeCell ref="Q2:Q4"/>
    <mergeCell ref="D3:F3"/>
    <mergeCell ref="G3:I3"/>
    <mergeCell ref="J3:L3"/>
    <mergeCell ref="M3:O3"/>
  </mergeCells>
  <pageMargins left="0.23611111111111099" right="0.23611111111111099" top="0.39374999999999999" bottom="0.39374999999999999" header="0.51180555555555496" footer="0.51180555555555496"/>
  <pageSetup paperSize="9" firstPageNumber="0" fitToHeight="0" orientation="landscape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0D578"/>
    <pageSetUpPr fitToPage="1"/>
  </sheetPr>
  <dimension ref="A1:X34"/>
  <sheetViews>
    <sheetView topLeftCell="A7" zoomScaleNormal="100" workbookViewId="0">
      <selection activeCell="D25" sqref="D25"/>
    </sheetView>
  </sheetViews>
  <sheetFormatPr defaultColWidth="9" defaultRowHeight="15" x14ac:dyDescent="0.25"/>
  <cols>
    <col min="1" max="1" width="33.42578125" customWidth="1"/>
    <col min="2" max="2" width="14.140625" customWidth="1"/>
    <col min="3" max="3" width="8.5703125" customWidth="1"/>
    <col min="4" max="4" width="5.7109375" customWidth="1"/>
    <col min="5" max="5" width="4" customWidth="1"/>
    <col min="6" max="6" width="5.28515625" customWidth="1"/>
    <col min="7" max="7" width="5.7109375" customWidth="1"/>
    <col min="8" max="8" width="4" customWidth="1"/>
    <col min="9" max="9" width="5.28515625" customWidth="1"/>
    <col min="10" max="10" width="5.7109375" customWidth="1"/>
    <col min="11" max="11" width="4" customWidth="1"/>
    <col min="12" max="12" width="5.28515625" customWidth="1"/>
    <col min="13" max="13" width="5.7109375" customWidth="1"/>
    <col min="14" max="14" width="4" customWidth="1"/>
    <col min="15" max="15" width="5.28515625" customWidth="1"/>
    <col min="16" max="16" width="5.7109375" customWidth="1"/>
    <col min="17" max="17" width="4" customWidth="1"/>
    <col min="18" max="18" width="5.28515625" customWidth="1"/>
    <col min="19" max="19" width="5.7109375" customWidth="1"/>
    <col min="20" max="20" width="4" customWidth="1"/>
    <col min="21" max="21" width="5.28515625" customWidth="1"/>
    <col min="22" max="22" width="5.7109375" customWidth="1"/>
    <col min="23" max="23" width="6.28515625" customWidth="1"/>
  </cols>
  <sheetData>
    <row r="1" spans="1:24" s="416" customFormat="1" ht="13.5" x14ac:dyDescent="0.3">
      <c r="A1" s="515" t="s">
        <v>126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  <c r="O1" s="515"/>
      <c r="P1" s="515"/>
      <c r="Q1" s="515"/>
      <c r="R1" s="515"/>
      <c r="S1" s="515"/>
      <c r="T1" s="515"/>
      <c r="U1" s="515"/>
      <c r="V1" s="515"/>
      <c r="W1" s="515"/>
    </row>
    <row r="2" spans="1:24" s="416" customFormat="1" ht="12" customHeight="1" x14ac:dyDescent="0.2">
      <c r="A2" s="501" t="s">
        <v>26</v>
      </c>
      <c r="B2" s="502" t="s">
        <v>1</v>
      </c>
      <c r="C2" s="503" t="s">
        <v>2</v>
      </c>
      <c r="D2" s="504" t="s">
        <v>27</v>
      </c>
      <c r="E2" s="504"/>
      <c r="F2" s="504"/>
      <c r="G2" s="504"/>
      <c r="H2" s="504"/>
      <c r="I2" s="504"/>
      <c r="J2" s="505" t="s">
        <v>28</v>
      </c>
      <c r="K2" s="505"/>
      <c r="L2" s="505"/>
      <c r="M2" s="505"/>
      <c r="N2" s="505"/>
      <c r="O2" s="505"/>
      <c r="P2" s="506" t="s">
        <v>29</v>
      </c>
      <c r="Q2" s="506"/>
      <c r="R2" s="506"/>
      <c r="S2" s="506"/>
      <c r="T2" s="506"/>
      <c r="U2" s="506"/>
      <c r="V2" s="507" t="s">
        <v>4</v>
      </c>
      <c r="W2" s="502" t="s">
        <v>5</v>
      </c>
    </row>
    <row r="3" spans="1:24" s="416" customFormat="1" ht="13.5" x14ac:dyDescent="0.2">
      <c r="A3" s="501"/>
      <c r="B3" s="502"/>
      <c r="C3" s="503"/>
      <c r="D3" s="508" t="s">
        <v>30</v>
      </c>
      <c r="E3" s="508"/>
      <c r="F3" s="508"/>
      <c r="G3" s="509" t="s">
        <v>31</v>
      </c>
      <c r="H3" s="509"/>
      <c r="I3" s="509"/>
      <c r="J3" s="510" t="s">
        <v>32</v>
      </c>
      <c r="K3" s="510"/>
      <c r="L3" s="510"/>
      <c r="M3" s="511" t="s">
        <v>33</v>
      </c>
      <c r="N3" s="511"/>
      <c r="O3" s="511"/>
      <c r="P3" s="512" t="s">
        <v>34</v>
      </c>
      <c r="Q3" s="512"/>
      <c r="R3" s="512"/>
      <c r="S3" s="513" t="s">
        <v>35</v>
      </c>
      <c r="T3" s="513"/>
      <c r="U3" s="513"/>
      <c r="V3" s="507"/>
      <c r="W3" s="502"/>
    </row>
    <row r="4" spans="1:24" s="416" customFormat="1" ht="13.5" x14ac:dyDescent="0.2">
      <c r="A4" s="501"/>
      <c r="B4" s="502"/>
      <c r="C4" s="503"/>
      <c r="D4" s="213" t="s">
        <v>8</v>
      </c>
      <c r="E4" s="214" t="s">
        <v>9</v>
      </c>
      <c r="F4" s="215" t="s">
        <v>5</v>
      </c>
      <c r="G4" s="214" t="s">
        <v>8</v>
      </c>
      <c r="H4" s="214" t="s">
        <v>9</v>
      </c>
      <c r="I4" s="216" t="s">
        <v>5</v>
      </c>
      <c r="J4" s="445" t="s">
        <v>8</v>
      </c>
      <c r="K4" s="214" t="s">
        <v>9</v>
      </c>
      <c r="L4" s="218" t="s">
        <v>5</v>
      </c>
      <c r="M4" s="219" t="s">
        <v>8</v>
      </c>
      <c r="N4" s="214" t="s">
        <v>9</v>
      </c>
      <c r="O4" s="220" t="s">
        <v>5</v>
      </c>
      <c r="P4" s="221" t="s">
        <v>8</v>
      </c>
      <c r="Q4" s="214" t="s">
        <v>9</v>
      </c>
      <c r="R4" s="222" t="s">
        <v>5</v>
      </c>
      <c r="S4" s="223" t="s">
        <v>8</v>
      </c>
      <c r="T4" s="214" t="s">
        <v>9</v>
      </c>
      <c r="U4" s="224" t="s">
        <v>5</v>
      </c>
      <c r="V4" s="507"/>
      <c r="W4" s="502"/>
    </row>
    <row r="5" spans="1:24" ht="15" customHeight="1" x14ac:dyDescent="0.25">
      <c r="A5" s="82" t="s">
        <v>36</v>
      </c>
      <c r="B5" s="93" t="s">
        <v>37</v>
      </c>
      <c r="C5" s="68" t="s">
        <v>38</v>
      </c>
      <c r="D5" s="51">
        <v>30</v>
      </c>
      <c r="E5" s="61" t="s">
        <v>39</v>
      </c>
      <c r="F5" s="171">
        <v>10</v>
      </c>
      <c r="G5" s="61">
        <v>30</v>
      </c>
      <c r="H5" s="61" t="s">
        <v>39</v>
      </c>
      <c r="I5" s="54">
        <v>10</v>
      </c>
      <c r="J5" s="172">
        <v>30</v>
      </c>
      <c r="K5" s="61" t="s">
        <v>39</v>
      </c>
      <c r="L5" s="173">
        <v>10</v>
      </c>
      <c r="M5" s="174">
        <v>30</v>
      </c>
      <c r="N5" s="61" t="s">
        <v>39</v>
      </c>
      <c r="O5" s="175">
        <v>10</v>
      </c>
      <c r="P5" s="60">
        <v>30</v>
      </c>
      <c r="Q5" s="61" t="s">
        <v>39</v>
      </c>
      <c r="R5" s="62">
        <v>10</v>
      </c>
      <c r="S5" s="63">
        <v>30</v>
      </c>
      <c r="T5" s="61" t="s">
        <v>13</v>
      </c>
      <c r="U5" s="64">
        <v>19</v>
      </c>
      <c r="V5" s="91">
        <f t="shared" ref="V5:V17" si="0">SUM(D5,G5,J5,M5,P5,S5)</f>
        <v>180</v>
      </c>
      <c r="W5" s="92">
        <f t="shared" ref="W5:W17" si="1">SUM(F5,I5,L5,O5,R5,U5)</f>
        <v>69</v>
      </c>
    </row>
    <row r="6" spans="1:24" x14ac:dyDescent="0.25">
      <c r="A6" s="48" t="s">
        <v>40</v>
      </c>
      <c r="B6" s="67" t="s">
        <v>41</v>
      </c>
      <c r="C6" s="68" t="s">
        <v>42</v>
      </c>
      <c r="D6" s="195"/>
      <c r="E6" s="78"/>
      <c r="F6" s="196"/>
      <c r="G6" s="78"/>
      <c r="H6" s="78"/>
      <c r="I6" s="227"/>
      <c r="J6" s="55"/>
      <c r="K6" s="78"/>
      <c r="L6" s="184"/>
      <c r="M6" s="185"/>
      <c r="N6" s="78"/>
      <c r="O6" s="59"/>
      <c r="P6" s="77">
        <v>30</v>
      </c>
      <c r="Q6" s="78" t="s">
        <v>13</v>
      </c>
      <c r="R6" s="79">
        <v>2</v>
      </c>
      <c r="S6" s="80">
        <v>30</v>
      </c>
      <c r="T6" s="78" t="s">
        <v>13</v>
      </c>
      <c r="U6" s="81">
        <v>2</v>
      </c>
      <c r="V6" s="91">
        <f t="shared" si="0"/>
        <v>60</v>
      </c>
      <c r="W6" s="92">
        <f t="shared" si="1"/>
        <v>4</v>
      </c>
    </row>
    <row r="7" spans="1:24" x14ac:dyDescent="0.25">
      <c r="A7" s="82" t="s">
        <v>43</v>
      </c>
      <c r="B7" s="67" t="s">
        <v>41</v>
      </c>
      <c r="C7" s="68" t="s">
        <v>42</v>
      </c>
      <c r="D7" s="121"/>
      <c r="E7" s="70"/>
      <c r="F7" s="71"/>
      <c r="G7" s="70"/>
      <c r="H7" s="70"/>
      <c r="I7" s="122"/>
      <c r="J7" s="114">
        <v>30</v>
      </c>
      <c r="K7" s="70" t="s">
        <v>39</v>
      </c>
      <c r="L7" s="74">
        <v>4</v>
      </c>
      <c r="M7" s="75">
        <v>30</v>
      </c>
      <c r="N7" s="70" t="s">
        <v>39</v>
      </c>
      <c r="O7" s="176">
        <v>4</v>
      </c>
      <c r="P7" s="87">
        <v>30</v>
      </c>
      <c r="Q7" s="70" t="s">
        <v>39</v>
      </c>
      <c r="R7" s="88">
        <v>4</v>
      </c>
      <c r="S7" s="89">
        <v>30</v>
      </c>
      <c r="T7" s="70" t="s">
        <v>39</v>
      </c>
      <c r="U7" s="90">
        <v>4</v>
      </c>
      <c r="V7" s="91">
        <f t="shared" si="0"/>
        <v>120</v>
      </c>
      <c r="W7" s="92">
        <f t="shared" si="1"/>
        <v>16</v>
      </c>
    </row>
    <row r="8" spans="1:24" x14ac:dyDescent="0.25">
      <c r="A8" s="82" t="s">
        <v>119</v>
      </c>
      <c r="B8" s="93" t="s">
        <v>37</v>
      </c>
      <c r="C8" s="68" t="s">
        <v>47</v>
      </c>
      <c r="D8" s="228">
        <v>15</v>
      </c>
      <c r="E8" s="92" t="s">
        <v>13</v>
      </c>
      <c r="F8" s="92">
        <v>1</v>
      </c>
      <c r="G8" s="92">
        <v>15</v>
      </c>
      <c r="H8" s="92" t="s">
        <v>13</v>
      </c>
      <c r="I8" s="229">
        <v>1</v>
      </c>
      <c r="J8" s="114">
        <v>15</v>
      </c>
      <c r="K8" s="75" t="s">
        <v>13</v>
      </c>
      <c r="L8" s="138">
        <v>1</v>
      </c>
      <c r="M8" s="137">
        <v>15</v>
      </c>
      <c r="N8" s="75" t="s">
        <v>13</v>
      </c>
      <c r="O8" s="176">
        <v>1</v>
      </c>
      <c r="P8" s="87">
        <v>30</v>
      </c>
      <c r="Q8" s="75" t="s">
        <v>13</v>
      </c>
      <c r="R8" s="449">
        <v>2</v>
      </c>
      <c r="S8" s="95">
        <v>30</v>
      </c>
      <c r="T8" s="137" t="s">
        <v>13</v>
      </c>
      <c r="U8" s="233">
        <v>2</v>
      </c>
      <c r="V8" s="91">
        <f t="shared" si="0"/>
        <v>120</v>
      </c>
      <c r="W8" s="92">
        <f t="shared" si="1"/>
        <v>8</v>
      </c>
    </row>
    <row r="9" spans="1:24" x14ac:dyDescent="0.25">
      <c r="A9" s="82" t="s">
        <v>127</v>
      </c>
      <c r="B9" s="93" t="s">
        <v>37</v>
      </c>
      <c r="C9" s="68" t="s">
        <v>20</v>
      </c>
      <c r="D9" s="121"/>
      <c r="E9" s="75"/>
      <c r="F9" s="71"/>
      <c r="G9" s="70"/>
      <c r="H9" s="75"/>
      <c r="I9" s="122"/>
      <c r="J9" s="114">
        <v>15</v>
      </c>
      <c r="K9" s="102" t="s">
        <v>13</v>
      </c>
      <c r="L9" s="74">
        <v>1</v>
      </c>
      <c r="M9" s="75">
        <v>15</v>
      </c>
      <c r="N9" s="181" t="s">
        <v>13</v>
      </c>
      <c r="O9" s="176">
        <v>1</v>
      </c>
      <c r="P9" s="87"/>
      <c r="Q9" s="103"/>
      <c r="R9" s="88"/>
      <c r="S9" s="89"/>
      <c r="T9" s="89"/>
      <c r="U9" s="99"/>
      <c r="V9" s="91">
        <f t="shared" si="0"/>
        <v>30</v>
      </c>
      <c r="W9" s="92">
        <f t="shared" si="1"/>
        <v>2</v>
      </c>
    </row>
    <row r="10" spans="1:24" x14ac:dyDescent="0.25">
      <c r="A10" s="82" t="s">
        <v>128</v>
      </c>
      <c r="B10" s="67" t="s">
        <v>41</v>
      </c>
      <c r="C10" s="68" t="s">
        <v>42</v>
      </c>
      <c r="D10" s="121" t="s">
        <v>129</v>
      </c>
      <c r="E10" s="75"/>
      <c r="F10" s="71"/>
      <c r="G10" s="70"/>
      <c r="H10" s="75"/>
      <c r="I10" s="122"/>
      <c r="J10" s="114">
        <v>60</v>
      </c>
      <c r="K10" s="102" t="s">
        <v>13</v>
      </c>
      <c r="L10" s="74">
        <v>3</v>
      </c>
      <c r="M10" s="75">
        <v>60</v>
      </c>
      <c r="N10" s="181" t="s">
        <v>64</v>
      </c>
      <c r="O10" s="176">
        <v>3</v>
      </c>
      <c r="P10" s="87">
        <v>60</v>
      </c>
      <c r="Q10" s="103" t="s">
        <v>13</v>
      </c>
      <c r="R10" s="88">
        <v>3</v>
      </c>
      <c r="S10" s="89"/>
      <c r="T10" s="89"/>
      <c r="U10" s="99"/>
      <c r="V10" s="91">
        <f t="shared" si="0"/>
        <v>180</v>
      </c>
      <c r="W10" s="92">
        <f t="shared" si="1"/>
        <v>9</v>
      </c>
    </row>
    <row r="11" spans="1:24" x14ac:dyDescent="0.25">
      <c r="A11" s="82" t="s">
        <v>130</v>
      </c>
      <c r="B11" s="93" t="s">
        <v>37</v>
      </c>
      <c r="C11" s="68" t="s">
        <v>42</v>
      </c>
      <c r="D11" s="121"/>
      <c r="E11" s="75"/>
      <c r="F11" s="71"/>
      <c r="G11" s="70"/>
      <c r="H11" s="75"/>
      <c r="I11" s="122"/>
      <c r="J11" s="87">
        <v>15</v>
      </c>
      <c r="K11" s="103" t="s">
        <v>13</v>
      </c>
      <c r="L11" s="88">
        <v>1</v>
      </c>
      <c r="M11" s="89">
        <v>15</v>
      </c>
      <c r="N11" s="450" t="s">
        <v>13</v>
      </c>
      <c r="O11" s="90">
        <v>1</v>
      </c>
      <c r="P11" s="87">
        <v>15</v>
      </c>
      <c r="Q11" s="103" t="s">
        <v>13</v>
      </c>
      <c r="R11" s="88">
        <v>1</v>
      </c>
      <c r="S11" s="89">
        <v>15</v>
      </c>
      <c r="T11" s="89" t="s">
        <v>13</v>
      </c>
      <c r="U11" s="99">
        <v>1</v>
      </c>
      <c r="V11" s="91">
        <f t="shared" si="0"/>
        <v>60</v>
      </c>
      <c r="W11" s="92">
        <f t="shared" si="1"/>
        <v>4</v>
      </c>
    </row>
    <row r="12" spans="1:24" x14ac:dyDescent="0.25">
      <c r="A12" s="82" t="s">
        <v>111</v>
      </c>
      <c r="B12" s="67" t="s">
        <v>37</v>
      </c>
      <c r="C12" s="104" t="s">
        <v>54</v>
      </c>
      <c r="D12" s="121"/>
      <c r="E12" s="75"/>
      <c r="F12" s="71"/>
      <c r="G12" s="70"/>
      <c r="H12" s="75"/>
      <c r="I12" s="122"/>
      <c r="J12" s="114">
        <v>30</v>
      </c>
      <c r="K12" s="102" t="s">
        <v>64</v>
      </c>
      <c r="L12" s="74">
        <v>1</v>
      </c>
      <c r="M12" s="75">
        <v>30</v>
      </c>
      <c r="N12" s="181" t="s">
        <v>64</v>
      </c>
      <c r="O12" s="176">
        <v>1</v>
      </c>
      <c r="P12" s="87">
        <v>30</v>
      </c>
      <c r="Q12" s="103" t="s">
        <v>64</v>
      </c>
      <c r="R12" s="88">
        <v>1</v>
      </c>
      <c r="S12" s="89">
        <v>30</v>
      </c>
      <c r="T12" s="89" t="s">
        <v>14</v>
      </c>
      <c r="U12" s="99">
        <v>2</v>
      </c>
      <c r="V12" s="91">
        <f t="shared" si="0"/>
        <v>120</v>
      </c>
      <c r="W12" s="92">
        <f t="shared" si="1"/>
        <v>5</v>
      </c>
      <c r="X12" s="419"/>
    </row>
    <row r="13" spans="1:24" x14ac:dyDescent="0.25">
      <c r="A13" s="82" t="s">
        <v>49</v>
      </c>
      <c r="B13" s="67" t="s">
        <v>41</v>
      </c>
      <c r="C13" s="104" t="s">
        <v>20</v>
      </c>
      <c r="D13" s="178">
        <v>15</v>
      </c>
      <c r="E13" s="75" t="s">
        <v>13</v>
      </c>
      <c r="F13" s="106">
        <v>1</v>
      </c>
      <c r="G13" s="107">
        <v>15</v>
      </c>
      <c r="H13" s="75" t="s">
        <v>13</v>
      </c>
      <c r="I13" s="179">
        <v>1</v>
      </c>
      <c r="J13" s="180">
        <v>15</v>
      </c>
      <c r="K13" s="75" t="s">
        <v>13</v>
      </c>
      <c r="L13" s="451">
        <v>1</v>
      </c>
      <c r="M13" s="452">
        <v>15</v>
      </c>
      <c r="N13" s="75" t="s">
        <v>13</v>
      </c>
      <c r="O13" s="182">
        <v>1</v>
      </c>
      <c r="P13" s="113">
        <v>30</v>
      </c>
      <c r="Q13" s="75" t="s">
        <v>13</v>
      </c>
      <c r="R13" s="453">
        <v>2</v>
      </c>
      <c r="S13" s="454">
        <v>30</v>
      </c>
      <c r="T13" s="185" t="s">
        <v>13</v>
      </c>
      <c r="U13" s="233">
        <v>2</v>
      </c>
      <c r="V13" s="91">
        <f t="shared" si="0"/>
        <v>120</v>
      </c>
      <c r="W13" s="92">
        <f t="shared" si="1"/>
        <v>8</v>
      </c>
    </row>
    <row r="14" spans="1:24" x14ac:dyDescent="0.25">
      <c r="A14" s="82" t="s">
        <v>50</v>
      </c>
      <c r="B14" s="93" t="s">
        <v>37</v>
      </c>
      <c r="C14" s="68" t="s">
        <v>42</v>
      </c>
      <c r="D14" s="121"/>
      <c r="E14" s="70"/>
      <c r="F14" s="71"/>
      <c r="G14" s="70"/>
      <c r="H14" s="70"/>
      <c r="I14" s="122"/>
      <c r="J14" s="114">
        <v>30</v>
      </c>
      <c r="K14" s="102" t="s">
        <v>64</v>
      </c>
      <c r="L14" s="455">
        <v>2</v>
      </c>
      <c r="M14" s="75">
        <v>30</v>
      </c>
      <c r="N14" s="181" t="s">
        <v>14</v>
      </c>
      <c r="O14" s="176">
        <v>2</v>
      </c>
      <c r="P14" s="114"/>
      <c r="Q14" s="75"/>
      <c r="R14" s="74"/>
      <c r="S14" s="75"/>
      <c r="T14" s="75"/>
      <c r="U14" s="176"/>
      <c r="V14" s="91">
        <f t="shared" si="0"/>
        <v>60</v>
      </c>
      <c r="W14" s="92">
        <f t="shared" si="1"/>
        <v>4</v>
      </c>
    </row>
    <row r="15" spans="1:24" x14ac:dyDescent="0.25">
      <c r="A15" s="82" t="s">
        <v>51</v>
      </c>
      <c r="B15" s="67" t="s">
        <v>41</v>
      </c>
      <c r="C15" s="68" t="s">
        <v>42</v>
      </c>
      <c r="D15" s="83"/>
      <c r="E15" s="70"/>
      <c r="F15" s="71"/>
      <c r="G15" s="70"/>
      <c r="H15" s="70"/>
      <c r="I15" s="84"/>
      <c r="J15" s="70">
        <v>30</v>
      </c>
      <c r="K15" s="98" t="s">
        <v>14</v>
      </c>
      <c r="L15" s="71">
        <v>2</v>
      </c>
      <c r="M15" s="75"/>
      <c r="N15" s="181"/>
      <c r="O15" s="86"/>
      <c r="P15" s="115">
        <v>30</v>
      </c>
      <c r="Q15" s="234" t="s">
        <v>14</v>
      </c>
      <c r="R15" s="117">
        <v>2</v>
      </c>
      <c r="S15" s="89"/>
      <c r="T15" s="89"/>
      <c r="U15" s="90"/>
      <c r="V15" s="91">
        <f t="shared" si="0"/>
        <v>60</v>
      </c>
      <c r="W15" s="92">
        <f t="shared" si="1"/>
        <v>4</v>
      </c>
    </row>
    <row r="16" spans="1:24" x14ac:dyDescent="0.25">
      <c r="A16" s="82" t="s">
        <v>52</v>
      </c>
      <c r="B16" s="93" t="s">
        <v>37</v>
      </c>
      <c r="C16" s="68" t="s">
        <v>42</v>
      </c>
      <c r="D16" s="121"/>
      <c r="E16" s="70"/>
      <c r="F16" s="71"/>
      <c r="G16" s="70"/>
      <c r="H16" s="70"/>
      <c r="I16" s="122"/>
      <c r="J16" s="114"/>
      <c r="K16" s="102"/>
      <c r="L16" s="74"/>
      <c r="M16" s="75"/>
      <c r="N16" s="181"/>
      <c r="O16" s="176"/>
      <c r="P16" s="87">
        <v>30</v>
      </c>
      <c r="Q16" s="75" t="s">
        <v>13</v>
      </c>
      <c r="R16" s="88">
        <v>1</v>
      </c>
      <c r="S16" s="89">
        <v>30</v>
      </c>
      <c r="T16" s="75" t="s">
        <v>14</v>
      </c>
      <c r="U16" s="90">
        <v>2</v>
      </c>
      <c r="V16" s="91">
        <f t="shared" si="0"/>
        <v>60</v>
      </c>
      <c r="W16" s="92">
        <f t="shared" si="1"/>
        <v>3</v>
      </c>
    </row>
    <row r="17" spans="1:23" x14ac:dyDescent="0.25">
      <c r="A17" s="82" t="s">
        <v>53</v>
      </c>
      <c r="B17" s="93" t="s">
        <v>37</v>
      </c>
      <c r="C17" s="68" t="s">
        <v>42</v>
      </c>
      <c r="D17" s="121">
        <v>30</v>
      </c>
      <c r="E17" s="75" t="s">
        <v>13</v>
      </c>
      <c r="F17" s="71">
        <v>1</v>
      </c>
      <c r="G17" s="70">
        <v>30</v>
      </c>
      <c r="H17" s="75" t="s">
        <v>14</v>
      </c>
      <c r="I17" s="122">
        <v>2</v>
      </c>
      <c r="J17" s="114"/>
      <c r="K17" s="75"/>
      <c r="L17" s="184"/>
      <c r="M17" s="185"/>
      <c r="N17" s="75"/>
      <c r="O17" s="176"/>
      <c r="P17" s="87"/>
      <c r="Q17" s="89"/>
      <c r="R17" s="88"/>
      <c r="S17" s="89"/>
      <c r="T17" s="89"/>
      <c r="U17" s="90"/>
      <c r="V17" s="91">
        <f t="shared" si="0"/>
        <v>60</v>
      </c>
      <c r="W17" s="92">
        <f t="shared" si="1"/>
        <v>3</v>
      </c>
    </row>
    <row r="18" spans="1:23" x14ac:dyDescent="0.25">
      <c r="A18" s="82" t="s">
        <v>56</v>
      </c>
      <c r="B18" s="93" t="s">
        <v>37</v>
      </c>
      <c r="C18" s="104" t="s">
        <v>54</v>
      </c>
      <c r="D18" s="121"/>
      <c r="E18" s="75"/>
      <c r="F18" s="71"/>
      <c r="G18" s="70"/>
      <c r="H18" s="75"/>
      <c r="I18" s="122"/>
      <c r="J18" s="114">
        <v>30</v>
      </c>
      <c r="K18" s="75" t="s">
        <v>13</v>
      </c>
      <c r="L18" s="308">
        <v>1</v>
      </c>
      <c r="M18" s="75">
        <v>30</v>
      </c>
      <c r="N18" s="75" t="s">
        <v>14</v>
      </c>
      <c r="O18" s="176">
        <v>2</v>
      </c>
      <c r="P18" s="87"/>
      <c r="Q18" s="89"/>
      <c r="R18" s="88"/>
      <c r="S18" s="89"/>
      <c r="T18" s="89"/>
      <c r="U18" s="90"/>
      <c r="V18" s="91">
        <v>60</v>
      </c>
      <c r="W18" s="92">
        <v>3</v>
      </c>
    </row>
    <row r="19" spans="1:23" x14ac:dyDescent="0.25">
      <c r="A19" s="82" t="s">
        <v>74</v>
      </c>
      <c r="B19" s="93" t="s">
        <v>37</v>
      </c>
      <c r="C19" s="104" t="s">
        <v>54</v>
      </c>
      <c r="D19" s="121"/>
      <c r="E19" s="70"/>
      <c r="F19" s="71"/>
      <c r="G19" s="70"/>
      <c r="H19" s="70"/>
      <c r="I19" s="122"/>
      <c r="J19" s="114"/>
      <c r="K19" s="75"/>
      <c r="L19" s="74"/>
      <c r="M19" s="75"/>
      <c r="N19" s="75"/>
      <c r="O19" s="176"/>
      <c r="P19" s="87">
        <v>30</v>
      </c>
      <c r="Q19" s="75" t="s">
        <v>14</v>
      </c>
      <c r="R19" s="88">
        <v>2</v>
      </c>
      <c r="S19" s="89"/>
      <c r="T19" s="75"/>
      <c r="U19" s="90"/>
      <c r="V19" s="91">
        <f t="shared" ref="V19:V29" si="2">SUM(D19,G19,J19,M19,P19,S19)</f>
        <v>30</v>
      </c>
      <c r="W19" s="92">
        <f t="shared" ref="W19:W29" si="3">SUM(F19,I19,L19,O19,R19,U19)</f>
        <v>2</v>
      </c>
    </row>
    <row r="20" spans="1:23" x14ac:dyDescent="0.25">
      <c r="A20" s="82" t="s">
        <v>55</v>
      </c>
      <c r="B20" s="93" t="s">
        <v>37</v>
      </c>
      <c r="C20" s="68" t="s">
        <v>54</v>
      </c>
      <c r="D20" s="85">
        <v>30</v>
      </c>
      <c r="E20" s="75" t="s">
        <v>13</v>
      </c>
      <c r="F20" s="74">
        <v>1</v>
      </c>
      <c r="G20" s="75">
        <v>30</v>
      </c>
      <c r="H20" s="75" t="s">
        <v>14</v>
      </c>
      <c r="I20" s="86">
        <v>2</v>
      </c>
      <c r="J20" s="114"/>
      <c r="K20" s="75"/>
      <c r="L20" s="74"/>
      <c r="M20" s="75"/>
      <c r="N20" s="75"/>
      <c r="O20" s="176"/>
      <c r="P20" s="87"/>
      <c r="Q20" s="89"/>
      <c r="R20" s="88"/>
      <c r="S20" s="89"/>
      <c r="T20" s="89"/>
      <c r="U20" s="90"/>
      <c r="V20" s="91">
        <f t="shared" si="2"/>
        <v>60</v>
      </c>
      <c r="W20" s="92">
        <f t="shared" si="3"/>
        <v>3</v>
      </c>
    </row>
    <row r="21" spans="1:23" ht="15" customHeight="1" x14ac:dyDescent="0.25">
      <c r="A21" s="82" t="s">
        <v>58</v>
      </c>
      <c r="B21" s="93" t="s">
        <v>37</v>
      </c>
      <c r="C21" s="68" t="s">
        <v>42</v>
      </c>
      <c r="D21" s="121">
        <v>30</v>
      </c>
      <c r="E21" s="75" t="s">
        <v>13</v>
      </c>
      <c r="F21" s="71">
        <v>1</v>
      </c>
      <c r="G21" s="70">
        <v>30</v>
      </c>
      <c r="H21" s="75" t="s">
        <v>14</v>
      </c>
      <c r="I21" s="122">
        <v>2</v>
      </c>
      <c r="J21" s="114"/>
      <c r="K21" s="75"/>
      <c r="L21" s="74"/>
      <c r="M21" s="75"/>
      <c r="N21" s="75"/>
      <c r="O21" s="176"/>
      <c r="P21" s="87"/>
      <c r="Q21" s="89"/>
      <c r="R21" s="88"/>
      <c r="S21" s="89"/>
      <c r="T21" s="89"/>
      <c r="U21" s="90"/>
      <c r="V21" s="91">
        <f t="shared" si="2"/>
        <v>60</v>
      </c>
      <c r="W21" s="92">
        <f t="shared" si="3"/>
        <v>3</v>
      </c>
    </row>
    <row r="22" spans="1:23" x14ac:dyDescent="0.25">
      <c r="A22" s="82" t="s">
        <v>59</v>
      </c>
      <c r="B22" s="93" t="s">
        <v>37</v>
      </c>
      <c r="C22" s="68" t="s">
        <v>42</v>
      </c>
      <c r="D22" s="121"/>
      <c r="E22" s="96"/>
      <c r="F22" s="71"/>
      <c r="G22" s="70"/>
      <c r="H22" s="70"/>
      <c r="I22" s="122"/>
      <c r="J22" s="114"/>
      <c r="K22" s="75"/>
      <c r="L22" s="74"/>
      <c r="M22" s="75"/>
      <c r="N22" s="75"/>
      <c r="O22" s="176"/>
      <c r="P22" s="87">
        <v>15</v>
      </c>
      <c r="Q22" s="89" t="s">
        <v>13</v>
      </c>
      <c r="R22" s="88">
        <v>1</v>
      </c>
      <c r="S22" s="89"/>
      <c r="T22" s="89"/>
      <c r="U22" s="90"/>
      <c r="V22" s="91">
        <f t="shared" si="2"/>
        <v>15</v>
      </c>
      <c r="W22" s="92">
        <f t="shared" si="3"/>
        <v>1</v>
      </c>
    </row>
    <row r="23" spans="1:23" ht="15.75" x14ac:dyDescent="0.3">
      <c r="A23" s="82" t="s">
        <v>60</v>
      </c>
      <c r="B23" s="93" t="s">
        <v>37</v>
      </c>
      <c r="C23" s="68" t="s">
        <v>42</v>
      </c>
      <c r="D23" s="193"/>
      <c r="E23" s="188"/>
      <c r="F23" s="188"/>
      <c r="G23" s="248">
        <v>15</v>
      </c>
      <c r="H23" s="75" t="s">
        <v>14</v>
      </c>
      <c r="I23" s="122">
        <v>1</v>
      </c>
      <c r="J23" s="114"/>
      <c r="K23" s="75"/>
      <c r="L23" s="74"/>
      <c r="M23" s="75"/>
      <c r="N23" s="75"/>
      <c r="O23" s="176"/>
      <c r="P23" s="87"/>
      <c r="Q23" s="89"/>
      <c r="R23" s="88"/>
      <c r="S23" s="89"/>
      <c r="T23" s="89"/>
      <c r="U23" s="90"/>
      <c r="V23" s="91">
        <f t="shared" si="2"/>
        <v>15</v>
      </c>
      <c r="W23" s="92">
        <f t="shared" si="3"/>
        <v>1</v>
      </c>
    </row>
    <row r="24" spans="1:23" x14ac:dyDescent="0.25">
      <c r="A24" s="82" t="s">
        <v>61</v>
      </c>
      <c r="B24" s="93" t="s">
        <v>37</v>
      </c>
      <c r="C24" s="68" t="s">
        <v>42</v>
      </c>
      <c r="D24" s="121">
        <v>2</v>
      </c>
      <c r="E24" s="185" t="s">
        <v>13</v>
      </c>
      <c r="F24" s="71">
        <v>0</v>
      </c>
      <c r="G24" s="70"/>
      <c r="H24" s="70"/>
      <c r="I24" s="122"/>
      <c r="J24" s="114"/>
      <c r="K24" s="75"/>
      <c r="L24" s="74"/>
      <c r="M24" s="75"/>
      <c r="N24" s="75"/>
      <c r="O24" s="176"/>
      <c r="P24" s="87"/>
      <c r="Q24" s="89"/>
      <c r="R24" s="88"/>
      <c r="S24" s="89"/>
      <c r="T24" s="89"/>
      <c r="U24" s="90"/>
      <c r="V24" s="91">
        <f t="shared" si="2"/>
        <v>2</v>
      </c>
      <c r="W24" s="92">
        <f t="shared" si="3"/>
        <v>0</v>
      </c>
    </row>
    <row r="25" spans="1:23" x14ac:dyDescent="0.25">
      <c r="A25" s="82" t="s">
        <v>62</v>
      </c>
      <c r="B25" s="93" t="s">
        <v>37</v>
      </c>
      <c r="C25" s="68" t="s">
        <v>42</v>
      </c>
      <c r="D25" s="121">
        <v>4</v>
      </c>
      <c r="E25" s="75" t="s">
        <v>13</v>
      </c>
      <c r="F25" s="71">
        <v>0</v>
      </c>
      <c r="G25" s="70"/>
      <c r="H25" s="70"/>
      <c r="I25" s="122"/>
      <c r="J25" s="114"/>
      <c r="K25" s="75"/>
      <c r="L25" s="74"/>
      <c r="M25" s="75"/>
      <c r="N25" s="75"/>
      <c r="O25" s="176"/>
      <c r="P25" s="87"/>
      <c r="Q25" s="89"/>
      <c r="R25" s="88"/>
      <c r="S25" s="89"/>
      <c r="T25" s="89"/>
      <c r="U25" s="90"/>
      <c r="V25" s="91">
        <f t="shared" si="2"/>
        <v>4</v>
      </c>
      <c r="W25" s="92">
        <f t="shared" si="3"/>
        <v>0</v>
      </c>
    </row>
    <row r="26" spans="1:23" x14ac:dyDescent="0.25">
      <c r="A26" s="125" t="s">
        <v>63</v>
      </c>
      <c r="B26" s="67" t="s">
        <v>41</v>
      </c>
      <c r="C26" s="104" t="s">
        <v>54</v>
      </c>
      <c r="D26" s="121">
        <v>30</v>
      </c>
      <c r="E26" s="137" t="s">
        <v>64</v>
      </c>
      <c r="F26" s="71">
        <v>2</v>
      </c>
      <c r="G26" s="70">
        <v>30</v>
      </c>
      <c r="H26" s="75" t="s">
        <v>64</v>
      </c>
      <c r="I26" s="18">
        <v>2</v>
      </c>
      <c r="J26" s="114">
        <v>30</v>
      </c>
      <c r="K26" s="75" t="s">
        <v>64</v>
      </c>
      <c r="L26" s="74">
        <v>2</v>
      </c>
      <c r="M26" s="75">
        <v>30</v>
      </c>
      <c r="N26" s="75" t="s">
        <v>14</v>
      </c>
      <c r="O26" s="176">
        <v>3</v>
      </c>
      <c r="P26" s="87"/>
      <c r="Q26" s="89"/>
      <c r="R26" s="88"/>
      <c r="S26" s="89"/>
      <c r="T26" s="89"/>
      <c r="U26" s="90"/>
      <c r="V26" s="91">
        <f t="shared" si="2"/>
        <v>120</v>
      </c>
      <c r="W26" s="236">
        <f t="shared" si="3"/>
        <v>9</v>
      </c>
    </row>
    <row r="27" spans="1:23" x14ac:dyDescent="0.25">
      <c r="A27" s="125" t="s">
        <v>65</v>
      </c>
      <c r="B27" s="67" t="s">
        <v>41</v>
      </c>
      <c r="C27" s="104" t="s">
        <v>54</v>
      </c>
      <c r="D27" s="126">
        <v>30</v>
      </c>
      <c r="E27" s="127" t="s">
        <v>13</v>
      </c>
      <c r="F27" s="127">
        <v>0</v>
      </c>
      <c r="G27" s="75">
        <v>30</v>
      </c>
      <c r="H27" s="75" t="s">
        <v>13</v>
      </c>
      <c r="I27" s="86">
        <v>0</v>
      </c>
      <c r="J27" s="228"/>
      <c r="K27" s="92"/>
      <c r="L27" s="92"/>
      <c r="M27" s="92"/>
      <c r="N27" s="92"/>
      <c r="O27" s="229"/>
      <c r="P27" s="87"/>
      <c r="Q27" s="89"/>
      <c r="R27" s="88"/>
      <c r="S27" s="89"/>
      <c r="T27" s="89"/>
      <c r="U27" s="90"/>
      <c r="V27" s="91">
        <f t="shared" si="2"/>
        <v>60</v>
      </c>
      <c r="W27" s="236">
        <f t="shared" si="3"/>
        <v>0</v>
      </c>
    </row>
    <row r="28" spans="1:23" x14ac:dyDescent="0.25">
      <c r="A28" s="130" t="s">
        <v>66</v>
      </c>
      <c r="B28" s="131" t="s">
        <v>37</v>
      </c>
      <c r="C28" s="132" t="s">
        <v>42</v>
      </c>
      <c r="D28" s="186"/>
      <c r="E28" s="56"/>
      <c r="F28" s="200"/>
      <c r="G28" s="96"/>
      <c r="H28" s="96"/>
      <c r="I28" s="135"/>
      <c r="J28" s="136"/>
      <c r="K28" s="137"/>
      <c r="L28" s="138"/>
      <c r="M28" s="137"/>
      <c r="N28" s="137"/>
      <c r="O28" s="139"/>
      <c r="P28" s="140">
        <v>15</v>
      </c>
      <c r="Q28" s="137" t="s">
        <v>14</v>
      </c>
      <c r="R28" s="94">
        <v>1</v>
      </c>
      <c r="S28" s="95"/>
      <c r="T28" s="95"/>
      <c r="U28" s="141"/>
      <c r="V28" s="142">
        <f t="shared" si="2"/>
        <v>15</v>
      </c>
      <c r="W28" s="143">
        <f t="shared" si="3"/>
        <v>1</v>
      </c>
    </row>
    <row r="29" spans="1:23" x14ac:dyDescent="0.25">
      <c r="A29" s="144" t="s">
        <v>67</v>
      </c>
      <c r="B29" s="145" t="s">
        <v>41</v>
      </c>
      <c r="C29" s="144"/>
      <c r="D29" s="146"/>
      <c r="E29" s="146"/>
      <c r="F29" s="146"/>
      <c r="G29" s="147">
        <v>15</v>
      </c>
      <c r="H29" s="147" t="s">
        <v>13</v>
      </c>
      <c r="I29" s="147">
        <v>2</v>
      </c>
      <c r="J29" s="147"/>
      <c r="K29" s="147"/>
      <c r="L29" s="147"/>
      <c r="M29" s="147">
        <v>15</v>
      </c>
      <c r="N29" s="147" t="s">
        <v>13</v>
      </c>
      <c r="O29" s="147">
        <v>2</v>
      </c>
      <c r="P29" s="147"/>
      <c r="Q29" s="147"/>
      <c r="R29" s="147"/>
      <c r="S29" s="147">
        <v>15</v>
      </c>
      <c r="T29" s="147" t="s">
        <v>13</v>
      </c>
      <c r="U29" s="147">
        <v>2</v>
      </c>
      <c r="V29" s="147">
        <f t="shared" si="2"/>
        <v>45</v>
      </c>
      <c r="W29" s="147">
        <f t="shared" si="3"/>
        <v>6</v>
      </c>
    </row>
    <row r="30" spans="1:23" x14ac:dyDescent="0.25">
      <c r="A30" s="514" t="s">
        <v>68</v>
      </c>
      <c r="B30" s="514"/>
      <c r="C30" s="514"/>
      <c r="D30" s="514"/>
      <c r="E30" s="514"/>
      <c r="F30" s="514"/>
      <c r="G30" s="514"/>
      <c r="H30" s="514"/>
      <c r="I30" s="514"/>
      <c r="J30" s="514"/>
      <c r="K30" s="514"/>
      <c r="L30" s="514"/>
      <c r="M30" s="514"/>
      <c r="N30" s="514"/>
      <c r="O30" s="514"/>
      <c r="P30" s="514"/>
      <c r="Q30" s="514"/>
      <c r="R30" s="514"/>
      <c r="S30" s="514"/>
      <c r="T30" s="514"/>
      <c r="U30" s="514"/>
      <c r="V30" s="514"/>
      <c r="W30" s="397">
        <v>12</v>
      </c>
    </row>
    <row r="31" spans="1:23" s="416" customFormat="1" ht="13.5" x14ac:dyDescent="0.2">
      <c r="A31" s="203"/>
      <c r="B31" s="150"/>
      <c r="C31" s="151" t="s">
        <v>69</v>
      </c>
      <c r="D31" s="152">
        <f>SUM(D5:D29)</f>
        <v>216</v>
      </c>
      <c r="E31" s="152"/>
      <c r="F31" s="153">
        <f>SUM(F5:F29)</f>
        <v>17</v>
      </c>
      <c r="G31" s="152">
        <f>SUM(G5:G29)</f>
        <v>240</v>
      </c>
      <c r="H31" s="152"/>
      <c r="I31" s="153">
        <f>SUM(I5:I29)</f>
        <v>23</v>
      </c>
      <c r="J31" s="154">
        <f>SUM(J5:J29)</f>
        <v>330</v>
      </c>
      <c r="K31" s="154"/>
      <c r="L31" s="240">
        <f>SUM(L5:L30)</f>
        <v>29</v>
      </c>
      <c r="M31" s="154">
        <f>SUM(M5:M30)</f>
        <v>315</v>
      </c>
      <c r="N31" s="154"/>
      <c r="O31" s="155">
        <f>SUM(O5:O30)</f>
        <v>31</v>
      </c>
      <c r="P31" s="156">
        <f>SUM(P5:P30)</f>
        <v>375</v>
      </c>
      <c r="Q31" s="156"/>
      <c r="R31" s="157">
        <f>SUM(R5:R30)</f>
        <v>32</v>
      </c>
      <c r="S31" s="156">
        <f>SUM(S5:S30)</f>
        <v>240</v>
      </c>
      <c r="T31" s="156"/>
      <c r="U31" s="157">
        <f>SUM(U5:U30)</f>
        <v>36</v>
      </c>
      <c r="V31" s="151">
        <f>SUM(V5:V29)</f>
        <v>1716</v>
      </c>
      <c r="W31" s="456">
        <f>SUM(W4:W29)</f>
        <v>168</v>
      </c>
    </row>
    <row r="32" spans="1:23" s="416" customFormat="1" ht="13.5" x14ac:dyDescent="0.2">
      <c r="A32" s="150"/>
      <c r="B32" s="150"/>
      <c r="C32" s="160" t="s">
        <v>70</v>
      </c>
      <c r="D32" s="501">
        <f>SUM(D31,G31)-(D13+G13)</f>
        <v>426</v>
      </c>
      <c r="E32" s="501"/>
      <c r="F32" s="501"/>
      <c r="G32" s="501">
        <f>SUM(F31,I31)</f>
        <v>40</v>
      </c>
      <c r="H32" s="501"/>
      <c r="I32" s="501"/>
      <c r="J32" s="501">
        <f>SUM(J31,M31)-(J13+M13)</f>
        <v>615</v>
      </c>
      <c r="K32" s="501"/>
      <c r="L32" s="501"/>
      <c r="M32" s="550">
        <f>SUM(L31,O31)</f>
        <v>60</v>
      </c>
      <c r="N32" s="550"/>
      <c r="O32" s="550"/>
      <c r="P32" s="501">
        <f>SUM(P31,S31)-(P13+S13)</f>
        <v>555</v>
      </c>
      <c r="Q32" s="501"/>
      <c r="R32" s="501"/>
      <c r="S32" s="501">
        <f>SUM(R31,U31)</f>
        <v>68</v>
      </c>
      <c r="T32" s="501"/>
      <c r="U32" s="501"/>
      <c r="V32" s="34"/>
      <c r="W32" s="457">
        <f>W31+W30</f>
        <v>180</v>
      </c>
    </row>
    <row r="33" spans="1:23" s="416" customFormat="1" ht="13.5" x14ac:dyDescent="0.3">
      <c r="A33" s="150"/>
      <c r="B33" s="150"/>
      <c r="C33" s="150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458">
        <f>SUM(W26,W27,W6,W13,W10,W7,W30,W15,W29)</f>
        <v>68</v>
      </c>
      <c r="W33" s="459" t="s">
        <v>5</v>
      </c>
    </row>
    <row r="34" spans="1:23" hidden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276">
        <f>(100*V33)/W32</f>
        <v>37.777777777777779</v>
      </c>
      <c r="W34" s="32"/>
    </row>
  </sheetData>
  <mergeCells count="22">
    <mergeCell ref="A30:V30"/>
    <mergeCell ref="D32:F32"/>
    <mergeCell ref="G32:I32"/>
    <mergeCell ref="J32:L32"/>
    <mergeCell ref="M32:O32"/>
    <mergeCell ref="P32:R32"/>
    <mergeCell ref="S32:U32"/>
    <mergeCell ref="A1:W1"/>
    <mergeCell ref="A2:A4"/>
    <mergeCell ref="B2:B4"/>
    <mergeCell ref="C2:C4"/>
    <mergeCell ref="D2:I2"/>
    <mergeCell ref="J2:O2"/>
    <mergeCell ref="P2:U2"/>
    <mergeCell ref="V2:V4"/>
    <mergeCell ref="W2:W4"/>
    <mergeCell ref="D3:F3"/>
    <mergeCell ref="G3:I3"/>
    <mergeCell ref="J3:L3"/>
    <mergeCell ref="M3:O3"/>
    <mergeCell ref="P3:R3"/>
    <mergeCell ref="S3:U3"/>
  </mergeCells>
  <pageMargins left="0.23611111111111099" right="0.23611111111111099" top="0.39374999999999999" bottom="0.39374999999999999" header="0.51180555555555496" footer="0.51180555555555496"/>
  <pageSetup paperSize="9" firstPageNumber="0" fitToHeight="0" orientation="landscape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0D578"/>
    <pageSetUpPr fitToPage="1"/>
  </sheetPr>
  <dimension ref="A1:AMJ30"/>
  <sheetViews>
    <sheetView topLeftCell="A4" zoomScaleNormal="100" workbookViewId="0">
      <selection activeCell="A23" sqref="A23:F23"/>
    </sheetView>
  </sheetViews>
  <sheetFormatPr defaultColWidth="11.42578125" defaultRowHeight="15" x14ac:dyDescent="0.25"/>
  <cols>
    <col min="1" max="1" width="37.140625" style="460" customWidth="1"/>
    <col min="2" max="2" width="14.140625" style="460" customWidth="1"/>
    <col min="3" max="3" width="8.5703125" style="460" customWidth="1"/>
    <col min="4" max="4" width="5.7109375" style="460" customWidth="1"/>
    <col min="5" max="5" width="4" style="460" customWidth="1"/>
    <col min="6" max="6" width="5.28515625" style="460" customWidth="1"/>
    <col min="7" max="7" width="5.7109375" style="460" customWidth="1"/>
    <col min="8" max="8" width="4" style="460" customWidth="1"/>
    <col min="9" max="9" width="5.28515625" style="460" customWidth="1"/>
    <col min="10" max="10" width="5.7109375" style="460" customWidth="1"/>
    <col min="11" max="11" width="4" style="460" customWidth="1"/>
    <col min="12" max="12" width="5.28515625" style="460" customWidth="1"/>
    <col min="13" max="13" width="5.7109375" style="460" customWidth="1"/>
    <col min="14" max="14" width="4" style="460" customWidth="1"/>
    <col min="15" max="15" width="5.28515625" style="460" customWidth="1"/>
    <col min="16" max="16" width="6.140625" style="460" customWidth="1"/>
    <col min="17" max="17" width="6.28515625" style="460" customWidth="1"/>
    <col min="18" max="1024" width="11.42578125" style="460"/>
  </cols>
  <sheetData>
    <row r="1" spans="1:23" s="461" customFormat="1" ht="13.5" x14ac:dyDescent="0.25">
      <c r="A1" s="500" t="s">
        <v>131</v>
      </c>
      <c r="B1" s="500"/>
      <c r="C1" s="500"/>
      <c r="D1" s="500"/>
      <c r="E1" s="500"/>
      <c r="F1" s="500"/>
      <c r="G1" s="500"/>
      <c r="H1" s="500"/>
      <c r="I1" s="500"/>
      <c r="J1" s="500"/>
      <c r="K1" s="500"/>
      <c r="L1" s="500"/>
      <c r="M1" s="500"/>
      <c r="N1" s="500"/>
      <c r="O1" s="500"/>
      <c r="P1" s="500"/>
      <c r="Q1" s="500"/>
    </row>
    <row r="2" spans="1:23" s="461" customFormat="1" ht="12" customHeight="1" x14ac:dyDescent="0.25">
      <c r="A2" s="501" t="s">
        <v>26</v>
      </c>
      <c r="B2" s="502" t="s">
        <v>1</v>
      </c>
      <c r="C2" s="503" t="s">
        <v>2</v>
      </c>
      <c r="D2" s="504" t="s">
        <v>27</v>
      </c>
      <c r="E2" s="504"/>
      <c r="F2" s="504"/>
      <c r="G2" s="504"/>
      <c r="H2" s="504"/>
      <c r="I2" s="504"/>
      <c r="J2" s="505" t="s">
        <v>28</v>
      </c>
      <c r="K2" s="505"/>
      <c r="L2" s="505"/>
      <c r="M2" s="505"/>
      <c r="N2" s="505"/>
      <c r="O2" s="505"/>
      <c r="P2" s="516" t="s">
        <v>4</v>
      </c>
      <c r="Q2" s="502" t="s">
        <v>5</v>
      </c>
      <c r="W2" s="462"/>
    </row>
    <row r="3" spans="1:23" s="461" customFormat="1" ht="13.5" x14ac:dyDescent="0.25">
      <c r="A3" s="501"/>
      <c r="B3" s="502"/>
      <c r="C3" s="503"/>
      <c r="D3" s="508" t="s">
        <v>30</v>
      </c>
      <c r="E3" s="508"/>
      <c r="F3" s="508"/>
      <c r="G3" s="509" t="s">
        <v>31</v>
      </c>
      <c r="H3" s="509"/>
      <c r="I3" s="509"/>
      <c r="J3" s="510" t="s">
        <v>32</v>
      </c>
      <c r="K3" s="510"/>
      <c r="L3" s="510"/>
      <c r="M3" s="511" t="s">
        <v>33</v>
      </c>
      <c r="N3" s="511"/>
      <c r="O3" s="511"/>
      <c r="P3" s="516"/>
      <c r="Q3" s="502"/>
      <c r="W3" s="463"/>
    </row>
    <row r="4" spans="1:23" s="461" customFormat="1" ht="13.5" x14ac:dyDescent="0.25">
      <c r="A4" s="501"/>
      <c r="B4" s="502"/>
      <c r="C4" s="503"/>
      <c r="D4" s="35" t="s">
        <v>8</v>
      </c>
      <c r="E4" s="36" t="s">
        <v>9</v>
      </c>
      <c r="F4" s="37" t="s">
        <v>5</v>
      </c>
      <c r="G4" s="36" t="s">
        <v>8</v>
      </c>
      <c r="H4" s="36" t="s">
        <v>9</v>
      </c>
      <c r="I4" s="38" t="s">
        <v>5</v>
      </c>
      <c r="J4" s="39" t="s">
        <v>8</v>
      </c>
      <c r="K4" s="36" t="s">
        <v>9</v>
      </c>
      <c r="L4" s="40" t="s">
        <v>5</v>
      </c>
      <c r="M4" s="41" t="s">
        <v>8</v>
      </c>
      <c r="N4" s="36" t="s">
        <v>9</v>
      </c>
      <c r="O4" s="42" t="s">
        <v>5</v>
      </c>
      <c r="P4" s="516"/>
      <c r="Q4" s="502"/>
      <c r="W4" s="464"/>
    </row>
    <row r="5" spans="1:23" ht="15" customHeight="1" x14ac:dyDescent="0.25">
      <c r="A5" s="82" t="s">
        <v>36</v>
      </c>
      <c r="B5" s="93" t="s">
        <v>37</v>
      </c>
      <c r="C5" s="68" t="s">
        <v>38</v>
      </c>
      <c r="D5" s="51">
        <v>30</v>
      </c>
      <c r="E5" s="61" t="s">
        <v>39</v>
      </c>
      <c r="F5" s="171">
        <v>10</v>
      </c>
      <c r="G5" s="61">
        <v>30</v>
      </c>
      <c r="H5" s="61" t="s">
        <v>39</v>
      </c>
      <c r="I5" s="54">
        <v>10</v>
      </c>
      <c r="J5" s="55">
        <v>30</v>
      </c>
      <c r="K5" s="78" t="s">
        <v>39</v>
      </c>
      <c r="L5" s="184">
        <v>11</v>
      </c>
      <c r="M5" s="185">
        <v>30</v>
      </c>
      <c r="N5" s="78" t="s">
        <v>107</v>
      </c>
      <c r="O5" s="59">
        <v>18</v>
      </c>
      <c r="P5" s="91">
        <f t="shared" ref="P5:P25" si="0">SUM(D5,G5,J5,M5)</f>
        <v>120</v>
      </c>
      <c r="Q5" s="92">
        <f t="shared" ref="Q5:Q17" si="1">SUM(F5,I5,L5,O5)</f>
        <v>49</v>
      </c>
    </row>
    <row r="6" spans="1:23" x14ac:dyDescent="0.25">
      <c r="A6" s="82" t="s">
        <v>72</v>
      </c>
      <c r="B6" s="67" t="s">
        <v>41</v>
      </c>
      <c r="C6" s="104" t="s">
        <v>54</v>
      </c>
      <c r="D6" s="121"/>
      <c r="E6" s="70"/>
      <c r="F6" s="71"/>
      <c r="G6" s="70"/>
      <c r="H6" s="70"/>
      <c r="I6" s="122"/>
      <c r="J6" s="114">
        <v>15</v>
      </c>
      <c r="K6" s="70" t="s">
        <v>13</v>
      </c>
      <c r="L6" s="74">
        <v>3</v>
      </c>
      <c r="M6" s="75"/>
      <c r="N6" s="70"/>
      <c r="O6" s="176"/>
      <c r="P6" s="91">
        <f t="shared" si="0"/>
        <v>15</v>
      </c>
      <c r="Q6" s="92">
        <f t="shared" si="1"/>
        <v>3</v>
      </c>
    </row>
    <row r="7" spans="1:23" x14ac:dyDescent="0.25">
      <c r="A7" s="82" t="s">
        <v>73</v>
      </c>
      <c r="B7" s="67" t="s">
        <v>41</v>
      </c>
      <c r="C7" s="104" t="s">
        <v>47</v>
      </c>
      <c r="D7" s="121"/>
      <c r="E7" s="70"/>
      <c r="F7" s="71"/>
      <c r="G7" s="70"/>
      <c r="H7" s="70"/>
      <c r="I7" s="122"/>
      <c r="J7" s="114"/>
      <c r="K7" s="70"/>
      <c r="L7" s="74"/>
      <c r="M7" s="75">
        <v>4</v>
      </c>
      <c r="N7" s="70" t="s">
        <v>13</v>
      </c>
      <c r="O7" s="176">
        <v>4</v>
      </c>
      <c r="P7" s="91">
        <f t="shared" si="0"/>
        <v>4</v>
      </c>
      <c r="Q7" s="92">
        <f t="shared" si="1"/>
        <v>4</v>
      </c>
    </row>
    <row r="8" spans="1:23" x14ac:dyDescent="0.25">
      <c r="A8" s="82" t="s">
        <v>43</v>
      </c>
      <c r="B8" s="67" t="s">
        <v>41</v>
      </c>
      <c r="C8" s="68" t="s">
        <v>42</v>
      </c>
      <c r="D8" s="114">
        <v>30</v>
      </c>
      <c r="E8" s="70" t="s">
        <v>39</v>
      </c>
      <c r="F8" s="74">
        <v>5</v>
      </c>
      <c r="G8" s="75">
        <v>30</v>
      </c>
      <c r="H8" s="70" t="s">
        <v>39</v>
      </c>
      <c r="I8" s="176">
        <v>5</v>
      </c>
      <c r="J8" s="128"/>
      <c r="K8" s="93"/>
      <c r="L8" s="93"/>
      <c r="M8" s="93"/>
      <c r="N8" s="93"/>
      <c r="O8" s="129"/>
      <c r="P8" s="91">
        <f t="shared" si="0"/>
        <v>60</v>
      </c>
      <c r="Q8" s="92">
        <f t="shared" si="1"/>
        <v>10</v>
      </c>
    </row>
    <row r="9" spans="1:23" x14ac:dyDescent="0.25">
      <c r="A9" s="82" t="s">
        <v>119</v>
      </c>
      <c r="B9" s="67" t="s">
        <v>37</v>
      </c>
      <c r="C9" s="104" t="s">
        <v>47</v>
      </c>
      <c r="D9" s="121">
        <v>15</v>
      </c>
      <c r="E9" s="70" t="s">
        <v>13</v>
      </c>
      <c r="F9" s="71">
        <v>1</v>
      </c>
      <c r="G9" s="70">
        <v>15</v>
      </c>
      <c r="H9" s="70" t="s">
        <v>13</v>
      </c>
      <c r="I9" s="122">
        <v>1</v>
      </c>
      <c r="J9" s="114">
        <v>30</v>
      </c>
      <c r="K9" s="70" t="s">
        <v>13</v>
      </c>
      <c r="L9" s="110">
        <v>2</v>
      </c>
      <c r="M9" s="75">
        <v>30</v>
      </c>
      <c r="N9" s="70" t="s">
        <v>13</v>
      </c>
      <c r="O9" s="182">
        <v>2</v>
      </c>
      <c r="P9" s="91">
        <f t="shared" si="0"/>
        <v>90</v>
      </c>
      <c r="Q9" s="92">
        <f t="shared" si="1"/>
        <v>6</v>
      </c>
    </row>
    <row r="10" spans="1:23" x14ac:dyDescent="0.25">
      <c r="A10" s="82" t="s">
        <v>127</v>
      </c>
      <c r="B10" s="67" t="s">
        <v>37</v>
      </c>
      <c r="C10" s="104" t="s">
        <v>20</v>
      </c>
      <c r="D10" s="121">
        <v>15</v>
      </c>
      <c r="E10" s="70" t="s">
        <v>13</v>
      </c>
      <c r="F10" s="71">
        <v>1</v>
      </c>
      <c r="G10" s="70">
        <v>15</v>
      </c>
      <c r="H10" s="70" t="s">
        <v>13</v>
      </c>
      <c r="I10" s="122">
        <v>1</v>
      </c>
      <c r="J10" s="114"/>
      <c r="K10" s="70"/>
      <c r="L10" s="74"/>
      <c r="M10" s="75"/>
      <c r="N10" s="70"/>
      <c r="O10" s="176"/>
      <c r="P10" s="91">
        <f t="shared" si="0"/>
        <v>30</v>
      </c>
      <c r="Q10" s="92">
        <f t="shared" si="1"/>
        <v>2</v>
      </c>
    </row>
    <row r="11" spans="1:23" x14ac:dyDescent="0.25">
      <c r="A11" s="82" t="s">
        <v>128</v>
      </c>
      <c r="B11" s="67" t="s">
        <v>41</v>
      </c>
      <c r="C11" s="68" t="s">
        <v>42</v>
      </c>
      <c r="D11" s="114">
        <v>60</v>
      </c>
      <c r="E11" s="75" t="s">
        <v>13</v>
      </c>
      <c r="F11" s="74">
        <v>3</v>
      </c>
      <c r="G11" s="75">
        <v>60</v>
      </c>
      <c r="H11" s="75" t="s">
        <v>64</v>
      </c>
      <c r="I11" s="176">
        <v>3</v>
      </c>
      <c r="J11" s="128"/>
      <c r="K11" s="93"/>
      <c r="L11" s="93"/>
      <c r="M11" s="93"/>
      <c r="N11" s="93"/>
      <c r="O11" s="129"/>
      <c r="P11" s="91">
        <f t="shared" si="0"/>
        <v>120</v>
      </c>
      <c r="Q11" s="92">
        <f t="shared" si="1"/>
        <v>6</v>
      </c>
    </row>
    <row r="12" spans="1:23" x14ac:dyDescent="0.25">
      <c r="A12" s="82" t="s">
        <v>130</v>
      </c>
      <c r="B12" s="67" t="s">
        <v>37</v>
      </c>
      <c r="C12" s="68" t="s">
        <v>42</v>
      </c>
      <c r="D12" s="114">
        <v>15</v>
      </c>
      <c r="E12" s="75" t="s">
        <v>13</v>
      </c>
      <c r="F12" s="74">
        <v>1</v>
      </c>
      <c r="G12" s="75">
        <v>15</v>
      </c>
      <c r="H12" s="75" t="s">
        <v>13</v>
      </c>
      <c r="I12" s="176">
        <v>1</v>
      </c>
      <c r="J12" s="128"/>
      <c r="K12" s="93"/>
      <c r="L12" s="93"/>
      <c r="M12" s="93"/>
      <c r="N12" s="93"/>
      <c r="O12" s="129"/>
      <c r="P12" s="91">
        <f t="shared" si="0"/>
        <v>30</v>
      </c>
      <c r="Q12" s="92">
        <f t="shared" si="1"/>
        <v>2</v>
      </c>
    </row>
    <row r="13" spans="1:23" x14ac:dyDescent="0.25">
      <c r="A13" s="82" t="s">
        <v>49</v>
      </c>
      <c r="B13" s="67" t="s">
        <v>41</v>
      </c>
      <c r="C13" s="104" t="s">
        <v>20</v>
      </c>
      <c r="D13" s="178">
        <v>15</v>
      </c>
      <c r="E13" s="410" t="s">
        <v>13</v>
      </c>
      <c r="F13" s="106">
        <v>1</v>
      </c>
      <c r="G13" s="107">
        <v>15</v>
      </c>
      <c r="H13" s="410" t="s">
        <v>13</v>
      </c>
      <c r="I13" s="179">
        <v>1</v>
      </c>
      <c r="J13" s="411">
        <v>30</v>
      </c>
      <c r="K13" s="410" t="s">
        <v>13</v>
      </c>
      <c r="L13" s="110">
        <v>2</v>
      </c>
      <c r="M13" s="410">
        <v>30</v>
      </c>
      <c r="N13" s="410" t="s">
        <v>13</v>
      </c>
      <c r="O13" s="182">
        <v>2</v>
      </c>
      <c r="P13" s="91">
        <f t="shared" si="0"/>
        <v>90</v>
      </c>
      <c r="Q13" s="92">
        <f t="shared" si="1"/>
        <v>6</v>
      </c>
    </row>
    <row r="14" spans="1:23" x14ac:dyDescent="0.25">
      <c r="A14" s="82" t="s">
        <v>74</v>
      </c>
      <c r="B14" s="93" t="s">
        <v>37</v>
      </c>
      <c r="C14" s="68" t="s">
        <v>20</v>
      </c>
      <c r="D14" s="114">
        <v>30</v>
      </c>
      <c r="E14" s="75" t="s">
        <v>13</v>
      </c>
      <c r="F14" s="74">
        <v>1</v>
      </c>
      <c r="G14" s="75">
        <v>30</v>
      </c>
      <c r="H14" s="75" t="s">
        <v>14</v>
      </c>
      <c r="I14" s="176">
        <v>2</v>
      </c>
      <c r="J14" s="128"/>
      <c r="K14" s="93"/>
      <c r="L14" s="93"/>
      <c r="M14" s="93"/>
      <c r="N14" s="93"/>
      <c r="O14" s="129"/>
      <c r="P14" s="91">
        <f t="shared" si="0"/>
        <v>60</v>
      </c>
      <c r="Q14" s="92">
        <f t="shared" si="1"/>
        <v>3</v>
      </c>
    </row>
    <row r="15" spans="1:23" ht="15" customHeight="1" x14ac:dyDescent="0.25">
      <c r="A15" s="82" t="s">
        <v>75</v>
      </c>
      <c r="B15" s="93" t="s">
        <v>37</v>
      </c>
      <c r="C15" s="68" t="s">
        <v>42</v>
      </c>
      <c r="D15" s="114"/>
      <c r="E15" s="75"/>
      <c r="F15" s="138"/>
      <c r="G15" s="137">
        <v>30</v>
      </c>
      <c r="H15" s="137" t="s">
        <v>64</v>
      </c>
      <c r="I15" s="176">
        <v>2</v>
      </c>
      <c r="J15" s="114"/>
      <c r="K15" s="75"/>
      <c r="L15" s="74"/>
      <c r="M15" s="75"/>
      <c r="N15" s="75"/>
      <c r="O15" s="176"/>
      <c r="P15" s="91">
        <f t="shared" si="0"/>
        <v>30</v>
      </c>
      <c r="Q15" s="92">
        <f t="shared" si="1"/>
        <v>2</v>
      </c>
    </row>
    <row r="16" spans="1:23" x14ac:dyDescent="0.25">
      <c r="A16" s="82" t="s">
        <v>76</v>
      </c>
      <c r="B16" s="93" t="s">
        <v>37</v>
      </c>
      <c r="C16" s="68" t="s">
        <v>42</v>
      </c>
      <c r="D16" s="186">
        <v>30</v>
      </c>
      <c r="E16" s="447" t="s">
        <v>64</v>
      </c>
      <c r="F16" s="200">
        <v>2</v>
      </c>
      <c r="G16" s="70"/>
      <c r="H16" s="75"/>
      <c r="I16" s="84"/>
      <c r="J16" s="114"/>
      <c r="K16" s="75"/>
      <c r="L16" s="74"/>
      <c r="M16" s="75"/>
      <c r="N16" s="75"/>
      <c r="O16" s="176"/>
      <c r="P16" s="91">
        <f t="shared" si="0"/>
        <v>30</v>
      </c>
      <c r="Q16" s="92">
        <f t="shared" si="1"/>
        <v>2</v>
      </c>
    </row>
    <row r="17" spans="1:17" x14ac:dyDescent="0.25">
      <c r="A17" s="125" t="s">
        <v>77</v>
      </c>
      <c r="B17" s="67" t="s">
        <v>37</v>
      </c>
      <c r="C17" s="68" t="s">
        <v>42</v>
      </c>
      <c r="D17" s="121">
        <v>30</v>
      </c>
      <c r="E17" s="70" t="s">
        <v>14</v>
      </c>
      <c r="F17" s="71">
        <v>2</v>
      </c>
      <c r="G17" s="465"/>
      <c r="H17" s="465"/>
      <c r="I17" s="466"/>
      <c r="J17" s="114"/>
      <c r="K17" s="75"/>
      <c r="L17" s="74"/>
      <c r="M17" s="75"/>
      <c r="N17" s="75"/>
      <c r="O17" s="176"/>
      <c r="P17" s="91">
        <f t="shared" si="0"/>
        <v>30</v>
      </c>
      <c r="Q17" s="92">
        <f t="shared" si="1"/>
        <v>2</v>
      </c>
    </row>
    <row r="18" spans="1:17" x14ac:dyDescent="0.25">
      <c r="A18" s="125" t="s">
        <v>78</v>
      </c>
      <c r="B18" s="67" t="s">
        <v>37</v>
      </c>
      <c r="C18" s="68" t="s">
        <v>42</v>
      </c>
      <c r="D18" s="121">
        <v>30</v>
      </c>
      <c r="E18" s="70" t="s">
        <v>13</v>
      </c>
      <c r="F18" s="191">
        <v>2</v>
      </c>
      <c r="G18" s="70">
        <v>30</v>
      </c>
      <c r="H18" s="70" t="s">
        <v>14</v>
      </c>
      <c r="I18" s="122">
        <v>2</v>
      </c>
      <c r="J18" s="114"/>
      <c r="K18" s="75"/>
      <c r="L18" s="74"/>
      <c r="M18" s="75"/>
      <c r="N18" s="75"/>
      <c r="O18" s="176"/>
      <c r="P18" s="91">
        <f t="shared" si="0"/>
        <v>60</v>
      </c>
      <c r="Q18" s="92">
        <v>2</v>
      </c>
    </row>
    <row r="19" spans="1:17" x14ac:dyDescent="0.25">
      <c r="A19" s="125" t="s">
        <v>79</v>
      </c>
      <c r="B19" s="67" t="s">
        <v>37</v>
      </c>
      <c r="C19" s="68" t="s">
        <v>42</v>
      </c>
      <c r="D19" s="467"/>
      <c r="E19" s="465"/>
      <c r="F19" s="465"/>
      <c r="G19" s="70">
        <v>30</v>
      </c>
      <c r="H19" s="70" t="s">
        <v>14</v>
      </c>
      <c r="I19" s="84">
        <v>2</v>
      </c>
      <c r="J19" s="114"/>
      <c r="K19" s="75"/>
      <c r="L19" s="74"/>
      <c r="M19" s="75"/>
      <c r="N19" s="75"/>
      <c r="O19" s="176"/>
      <c r="P19" s="91">
        <f t="shared" si="0"/>
        <v>30</v>
      </c>
      <c r="Q19" s="92">
        <f t="shared" ref="Q19:Q25" si="2">SUM(F19,I19,L19,O19)</f>
        <v>2</v>
      </c>
    </row>
    <row r="20" spans="1:17" x14ac:dyDescent="0.25">
      <c r="A20" s="82" t="s">
        <v>80</v>
      </c>
      <c r="B20" s="93" t="s">
        <v>37</v>
      </c>
      <c r="C20" s="68" t="s">
        <v>42</v>
      </c>
      <c r="D20" s="121"/>
      <c r="E20" s="75"/>
      <c r="F20" s="71"/>
      <c r="G20" s="70"/>
      <c r="H20" s="70"/>
      <c r="I20" s="84"/>
      <c r="J20" s="121">
        <v>30</v>
      </c>
      <c r="K20" s="75" t="s">
        <v>14</v>
      </c>
      <c r="L20" s="71">
        <v>2</v>
      </c>
      <c r="M20" s="75"/>
      <c r="N20" s="75"/>
      <c r="O20" s="176"/>
      <c r="P20" s="91">
        <f t="shared" si="0"/>
        <v>30</v>
      </c>
      <c r="Q20" s="92">
        <f t="shared" si="2"/>
        <v>2</v>
      </c>
    </row>
    <row r="21" spans="1:17" x14ac:dyDescent="0.25">
      <c r="A21" s="82" t="s">
        <v>81</v>
      </c>
      <c r="B21" s="93" t="s">
        <v>37</v>
      </c>
      <c r="C21" s="68" t="s">
        <v>42</v>
      </c>
      <c r="D21" s="195">
        <v>30</v>
      </c>
      <c r="E21" s="78" t="s">
        <v>13</v>
      </c>
      <c r="F21" s="292">
        <v>1</v>
      </c>
      <c r="G21" s="78">
        <v>30</v>
      </c>
      <c r="H21" s="78" t="s">
        <v>14</v>
      </c>
      <c r="I21" s="122">
        <v>2</v>
      </c>
      <c r="J21" s="114"/>
      <c r="K21" s="75"/>
      <c r="L21" s="74"/>
      <c r="M21" s="75"/>
      <c r="N21" s="75"/>
      <c r="O21" s="176"/>
      <c r="P21" s="91">
        <f t="shared" si="0"/>
        <v>60</v>
      </c>
      <c r="Q21" s="92">
        <f t="shared" si="2"/>
        <v>3</v>
      </c>
    </row>
    <row r="22" spans="1:17" x14ac:dyDescent="0.25">
      <c r="A22" s="82" t="s">
        <v>82</v>
      </c>
      <c r="B22" s="93" t="s">
        <v>37</v>
      </c>
      <c r="C22" s="68" t="s">
        <v>42</v>
      </c>
      <c r="D22" s="121">
        <v>30</v>
      </c>
      <c r="E22" s="75" t="s">
        <v>13</v>
      </c>
      <c r="F22" s="71">
        <v>1</v>
      </c>
      <c r="G22" s="70">
        <v>30</v>
      </c>
      <c r="H22" s="70" t="s">
        <v>14</v>
      </c>
      <c r="I22" s="122">
        <v>2</v>
      </c>
      <c r="J22" s="114"/>
      <c r="K22" s="75"/>
      <c r="L22" s="74"/>
      <c r="M22" s="75"/>
      <c r="N22" s="75"/>
      <c r="O22" s="176"/>
      <c r="P22" s="91">
        <f t="shared" si="0"/>
        <v>60</v>
      </c>
      <c r="Q22" s="92">
        <f t="shared" si="2"/>
        <v>3</v>
      </c>
    </row>
    <row r="23" spans="1:17" x14ac:dyDescent="0.25">
      <c r="A23" s="130" t="s">
        <v>62</v>
      </c>
      <c r="B23" s="131" t="s">
        <v>37</v>
      </c>
      <c r="C23" s="132" t="s">
        <v>42</v>
      </c>
      <c r="D23" s="186">
        <v>4</v>
      </c>
      <c r="E23" s="137" t="s">
        <v>13</v>
      </c>
      <c r="F23" s="200">
        <v>0</v>
      </c>
      <c r="G23" s="96"/>
      <c r="H23" s="96"/>
      <c r="I23" s="135"/>
      <c r="J23" s="136"/>
      <c r="K23" s="137"/>
      <c r="L23" s="138"/>
      <c r="M23" s="137"/>
      <c r="N23" s="137"/>
      <c r="O23" s="139"/>
      <c r="P23" s="142"/>
      <c r="Q23" s="143"/>
    </row>
    <row r="24" spans="1:17" x14ac:dyDescent="0.25">
      <c r="A24" s="197" t="s">
        <v>83</v>
      </c>
      <c r="B24" s="198" t="s">
        <v>41</v>
      </c>
      <c r="C24" s="199" t="s">
        <v>54</v>
      </c>
      <c r="D24" s="186">
        <v>30</v>
      </c>
      <c r="E24" s="137" t="s">
        <v>64</v>
      </c>
      <c r="F24" s="200">
        <v>2</v>
      </c>
      <c r="G24" s="96">
        <v>30</v>
      </c>
      <c r="H24" s="137" t="s">
        <v>14</v>
      </c>
      <c r="I24" s="135">
        <v>3</v>
      </c>
      <c r="J24" s="136"/>
      <c r="K24" s="137"/>
      <c r="L24" s="138"/>
      <c r="M24" s="137"/>
      <c r="N24" s="137"/>
      <c r="O24" s="139"/>
      <c r="P24" s="142">
        <f t="shared" si="0"/>
        <v>60</v>
      </c>
      <c r="Q24" s="143">
        <f t="shared" si="2"/>
        <v>5</v>
      </c>
    </row>
    <row r="25" spans="1:17" x14ac:dyDescent="0.25">
      <c r="A25" s="144" t="s">
        <v>67</v>
      </c>
      <c r="B25" s="145" t="s">
        <v>41</v>
      </c>
      <c r="C25" s="201"/>
      <c r="D25" s="146"/>
      <c r="E25" s="146"/>
      <c r="F25" s="146"/>
      <c r="G25" s="147">
        <v>15</v>
      </c>
      <c r="H25" s="147" t="s">
        <v>13</v>
      </c>
      <c r="I25" s="147">
        <v>2</v>
      </c>
      <c r="J25" s="147"/>
      <c r="K25" s="147"/>
      <c r="L25" s="147"/>
      <c r="M25" s="147">
        <v>15</v>
      </c>
      <c r="N25" s="147" t="s">
        <v>13</v>
      </c>
      <c r="O25" s="147">
        <v>2</v>
      </c>
      <c r="P25" s="147">
        <f t="shared" si="0"/>
        <v>30</v>
      </c>
      <c r="Q25" s="147">
        <f t="shared" si="2"/>
        <v>4</v>
      </c>
    </row>
    <row r="26" spans="1:17" x14ac:dyDescent="0.25">
      <c r="A26" s="517" t="s">
        <v>68</v>
      </c>
      <c r="B26" s="517"/>
      <c r="C26" s="517"/>
      <c r="D26" s="517"/>
      <c r="E26" s="517"/>
      <c r="F26" s="517"/>
      <c r="G26" s="517"/>
      <c r="H26" s="517"/>
      <c r="I26" s="517"/>
      <c r="J26" s="517"/>
      <c r="K26" s="517"/>
      <c r="L26" s="517"/>
      <c r="M26" s="517"/>
      <c r="N26" s="517"/>
      <c r="O26" s="517"/>
      <c r="P26" s="517"/>
      <c r="Q26" s="254">
        <v>4</v>
      </c>
    </row>
    <row r="27" spans="1:17" s="461" customFormat="1" ht="13.5" x14ac:dyDescent="0.25">
      <c r="A27" s="203"/>
      <c r="B27" s="468"/>
      <c r="C27" s="255" t="s">
        <v>69</v>
      </c>
      <c r="D27" s="152">
        <f>SUM(D4:D25)</f>
        <v>394</v>
      </c>
      <c r="E27" s="152"/>
      <c r="F27" s="153">
        <f>SUM(F4:F25)</f>
        <v>33</v>
      </c>
      <c r="G27" s="152">
        <f>SUM(G4:G25)</f>
        <v>405</v>
      </c>
      <c r="H27" s="152"/>
      <c r="I27" s="153">
        <f>SUM(I4:I25)</f>
        <v>39</v>
      </c>
      <c r="J27" s="154">
        <f>SUM(J4:J26)</f>
        <v>135</v>
      </c>
      <c r="K27" s="154"/>
      <c r="L27" s="155">
        <f>SUM(L4:L26)</f>
        <v>20</v>
      </c>
      <c r="M27" s="154">
        <f>SUM(M4:M26)</f>
        <v>109</v>
      </c>
      <c r="N27" s="154"/>
      <c r="O27" s="155">
        <f>SUM(O4:O26)</f>
        <v>28</v>
      </c>
      <c r="P27" s="205">
        <f>SUM(P4:P25)</f>
        <v>1039</v>
      </c>
      <c r="Q27" s="206">
        <f>SUM(Q4:Q25)</f>
        <v>118</v>
      </c>
    </row>
    <row r="28" spans="1:17" s="461" customFormat="1" ht="13.5" x14ac:dyDescent="0.25">
      <c r="A28" s="150"/>
      <c r="B28" s="150"/>
      <c r="C28" s="160" t="s">
        <v>70</v>
      </c>
      <c r="D28" s="523">
        <f>SUM(D27,G27)-(D13+G13)</f>
        <v>769</v>
      </c>
      <c r="E28" s="523"/>
      <c r="F28" s="523"/>
      <c r="G28" s="501">
        <f>SUM(F27,I27)</f>
        <v>72</v>
      </c>
      <c r="H28" s="501"/>
      <c r="I28" s="501"/>
      <c r="J28" s="501">
        <f>SUM(J27,M27)-(J13+M13)</f>
        <v>184</v>
      </c>
      <c r="K28" s="501"/>
      <c r="L28" s="501"/>
      <c r="M28" s="501">
        <f>SUM(L27,O27)</f>
        <v>48</v>
      </c>
      <c r="N28" s="501"/>
      <c r="O28" s="501"/>
      <c r="P28" s="34"/>
      <c r="Q28" s="261">
        <f>Q27+Q26</f>
        <v>122</v>
      </c>
    </row>
    <row r="29" spans="1:17" s="461" customFormat="1" ht="13.5" x14ac:dyDescent="0.25">
      <c r="A29" s="150"/>
      <c r="B29" s="150"/>
      <c r="C29" s="150"/>
      <c r="D29" s="468"/>
      <c r="E29" s="468"/>
      <c r="F29" s="468"/>
      <c r="G29" s="468"/>
      <c r="H29" s="468"/>
      <c r="I29" s="468"/>
      <c r="J29" s="468"/>
      <c r="K29" s="468"/>
      <c r="L29" s="468"/>
      <c r="M29" s="468"/>
      <c r="N29" s="468"/>
      <c r="O29" s="468"/>
      <c r="P29" s="209">
        <f>SUM(Q26,Q24,Q13,Q11,Q8,Q7,Q6,Q26)</f>
        <v>42</v>
      </c>
      <c r="Q29" s="210" t="s">
        <v>5</v>
      </c>
    </row>
    <row r="30" spans="1:17" hidden="1" x14ac:dyDescent="0.25">
      <c r="P30" s="469">
        <f>(P29*100)/Q28</f>
        <v>34.42622950819672</v>
      </c>
    </row>
  </sheetData>
  <mergeCells count="17">
    <mergeCell ref="A26:P26"/>
    <mergeCell ref="D28:F28"/>
    <mergeCell ref="G28:I28"/>
    <mergeCell ref="J28:L28"/>
    <mergeCell ref="M28:O28"/>
    <mergeCell ref="A1:Q1"/>
    <mergeCell ref="A2:A4"/>
    <mergeCell ref="B2:B4"/>
    <mergeCell ref="C2:C4"/>
    <mergeCell ref="D2:I2"/>
    <mergeCell ref="J2:O2"/>
    <mergeCell ref="P2:P4"/>
    <mergeCell ref="Q2:Q4"/>
    <mergeCell ref="D3:F3"/>
    <mergeCell ref="G3:I3"/>
    <mergeCell ref="J3:L3"/>
    <mergeCell ref="M3:O3"/>
  </mergeCells>
  <pageMargins left="0.23611111111111099" right="0.23611111111111099" top="0.39374999999999999" bottom="0.39374999999999999" header="0.51180555555555496" footer="0.51180555555555496"/>
  <pageSetup paperSize="9" firstPageNumber="0" fitToHeight="0" orientation="landscape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08C14"/>
    <pageSetUpPr fitToPage="1"/>
  </sheetPr>
  <dimension ref="A1:AMJ35"/>
  <sheetViews>
    <sheetView topLeftCell="A5" zoomScaleNormal="100" workbookViewId="0">
      <selection activeCell="M19" sqref="M19"/>
    </sheetView>
  </sheetViews>
  <sheetFormatPr defaultColWidth="8.7109375" defaultRowHeight="15" x14ac:dyDescent="0.25"/>
  <cols>
    <col min="1" max="1" width="33.42578125" style="262" customWidth="1"/>
    <col min="2" max="2" width="14.140625" style="262" customWidth="1"/>
    <col min="3" max="3" width="8.5703125" style="262" customWidth="1"/>
    <col min="4" max="4" width="5.7109375" style="262" customWidth="1"/>
    <col min="5" max="5" width="4" style="262" customWidth="1"/>
    <col min="6" max="6" width="5.28515625" style="262" customWidth="1"/>
    <col min="7" max="7" width="5.7109375" style="262" customWidth="1"/>
    <col min="8" max="8" width="4" style="262" customWidth="1"/>
    <col min="9" max="9" width="5.28515625" style="262" customWidth="1"/>
    <col min="10" max="10" width="5.7109375" style="262" customWidth="1"/>
    <col min="11" max="11" width="4" style="262" customWidth="1"/>
    <col min="12" max="12" width="5.28515625" style="262" customWidth="1"/>
    <col min="13" max="13" width="5.7109375" style="262" customWidth="1"/>
    <col min="14" max="14" width="4" style="262" customWidth="1"/>
    <col min="15" max="15" width="5.28515625" style="262" customWidth="1"/>
    <col min="16" max="16" width="5.7109375" style="262" customWidth="1"/>
    <col min="17" max="17" width="4" style="262" customWidth="1"/>
    <col min="18" max="18" width="5.28515625" style="262" customWidth="1"/>
    <col min="19" max="19" width="5.7109375" style="262" customWidth="1"/>
    <col min="20" max="20" width="4" style="262" customWidth="1"/>
    <col min="21" max="21" width="5.28515625" style="262" customWidth="1"/>
    <col min="22" max="22" width="5.7109375" style="262" customWidth="1"/>
    <col min="23" max="23" width="6.28515625" style="262" customWidth="1"/>
    <col min="24" max="1024" width="8.7109375" style="262"/>
  </cols>
  <sheetData>
    <row r="1" spans="1:23" s="264" customFormat="1" ht="13.5" x14ac:dyDescent="0.3">
      <c r="A1" s="515" t="s">
        <v>132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  <c r="O1" s="515"/>
      <c r="P1" s="515"/>
      <c r="Q1" s="515"/>
      <c r="R1" s="515"/>
      <c r="S1" s="515"/>
      <c r="T1" s="515"/>
      <c r="U1" s="515"/>
      <c r="V1" s="515"/>
      <c r="W1" s="515"/>
    </row>
    <row r="2" spans="1:23" s="264" customFormat="1" ht="12" customHeight="1" x14ac:dyDescent="0.2">
      <c r="A2" s="501" t="s">
        <v>26</v>
      </c>
      <c r="B2" s="502" t="s">
        <v>1</v>
      </c>
      <c r="C2" s="503" t="s">
        <v>2</v>
      </c>
      <c r="D2" s="504" t="s">
        <v>27</v>
      </c>
      <c r="E2" s="504"/>
      <c r="F2" s="504"/>
      <c r="G2" s="504"/>
      <c r="H2" s="504"/>
      <c r="I2" s="504"/>
      <c r="J2" s="505" t="s">
        <v>28</v>
      </c>
      <c r="K2" s="505"/>
      <c r="L2" s="505"/>
      <c r="M2" s="505"/>
      <c r="N2" s="505"/>
      <c r="O2" s="505"/>
      <c r="P2" s="506" t="s">
        <v>29</v>
      </c>
      <c r="Q2" s="506"/>
      <c r="R2" s="506"/>
      <c r="S2" s="506"/>
      <c r="T2" s="506"/>
      <c r="U2" s="506"/>
      <c r="V2" s="507" t="s">
        <v>4</v>
      </c>
      <c r="W2" s="502" t="s">
        <v>5</v>
      </c>
    </row>
    <row r="3" spans="1:23" s="264" customFormat="1" ht="13.5" x14ac:dyDescent="0.2">
      <c r="A3" s="501"/>
      <c r="B3" s="502"/>
      <c r="C3" s="503"/>
      <c r="D3" s="508" t="s">
        <v>30</v>
      </c>
      <c r="E3" s="508"/>
      <c r="F3" s="508"/>
      <c r="G3" s="509" t="s">
        <v>31</v>
      </c>
      <c r="H3" s="509"/>
      <c r="I3" s="509"/>
      <c r="J3" s="510" t="s">
        <v>32</v>
      </c>
      <c r="K3" s="510"/>
      <c r="L3" s="510"/>
      <c r="M3" s="511" t="s">
        <v>33</v>
      </c>
      <c r="N3" s="511"/>
      <c r="O3" s="511"/>
      <c r="P3" s="512" t="s">
        <v>34</v>
      </c>
      <c r="Q3" s="512"/>
      <c r="R3" s="512"/>
      <c r="S3" s="513" t="s">
        <v>35</v>
      </c>
      <c r="T3" s="513"/>
      <c r="U3" s="513"/>
      <c r="V3" s="507"/>
      <c r="W3" s="502"/>
    </row>
    <row r="4" spans="1:23" s="264" customFormat="1" ht="13.5" x14ac:dyDescent="0.2">
      <c r="A4" s="501"/>
      <c r="B4" s="502"/>
      <c r="C4" s="503"/>
      <c r="D4" s="213" t="s">
        <v>8</v>
      </c>
      <c r="E4" s="214" t="s">
        <v>9</v>
      </c>
      <c r="F4" s="215" t="s">
        <v>5</v>
      </c>
      <c r="G4" s="214" t="s">
        <v>8</v>
      </c>
      <c r="H4" s="214" t="s">
        <v>9</v>
      </c>
      <c r="I4" s="216" t="s">
        <v>5</v>
      </c>
      <c r="J4" s="445" t="s">
        <v>8</v>
      </c>
      <c r="K4" s="214" t="s">
        <v>9</v>
      </c>
      <c r="L4" s="218" t="s">
        <v>5</v>
      </c>
      <c r="M4" s="219" t="s">
        <v>8</v>
      </c>
      <c r="N4" s="214" t="s">
        <v>9</v>
      </c>
      <c r="O4" s="220" t="s">
        <v>5</v>
      </c>
      <c r="P4" s="221" t="s">
        <v>8</v>
      </c>
      <c r="Q4" s="214" t="s">
        <v>9</v>
      </c>
      <c r="R4" s="222" t="s">
        <v>5</v>
      </c>
      <c r="S4" s="223" t="s">
        <v>8</v>
      </c>
      <c r="T4" s="214" t="s">
        <v>9</v>
      </c>
      <c r="U4" s="224" t="s">
        <v>5</v>
      </c>
      <c r="V4" s="507"/>
      <c r="W4" s="502"/>
    </row>
    <row r="5" spans="1:23" ht="15" customHeight="1" x14ac:dyDescent="0.25">
      <c r="A5" s="470" t="s">
        <v>36</v>
      </c>
      <c r="B5" s="93" t="s">
        <v>37</v>
      </c>
      <c r="C5" s="68" t="s">
        <v>38</v>
      </c>
      <c r="D5" s="51">
        <v>30</v>
      </c>
      <c r="E5" s="61" t="s">
        <v>39</v>
      </c>
      <c r="F5" s="171">
        <v>9</v>
      </c>
      <c r="G5" s="61">
        <v>30</v>
      </c>
      <c r="H5" s="61" t="s">
        <v>39</v>
      </c>
      <c r="I5" s="54">
        <v>9</v>
      </c>
      <c r="J5" s="172">
        <v>30</v>
      </c>
      <c r="K5" s="61" t="s">
        <v>39</v>
      </c>
      <c r="L5" s="173">
        <v>9</v>
      </c>
      <c r="M5" s="174">
        <v>30</v>
      </c>
      <c r="N5" s="61" t="s">
        <v>39</v>
      </c>
      <c r="O5" s="175">
        <v>9</v>
      </c>
      <c r="P5" s="60">
        <v>30</v>
      </c>
      <c r="Q5" s="61" t="s">
        <v>39</v>
      </c>
      <c r="R5" s="62">
        <v>9</v>
      </c>
      <c r="S5" s="63">
        <v>30</v>
      </c>
      <c r="T5" s="61" t="s">
        <v>13</v>
      </c>
      <c r="U5" s="64">
        <v>16</v>
      </c>
      <c r="V5" s="91">
        <f t="shared" ref="V5:V18" si="0">SUM(D5,G5,J5,M5,P5,S5)</f>
        <v>180</v>
      </c>
      <c r="W5" s="92">
        <f t="shared" ref="W5:W18" si="1">SUM(F5,I5,L5,O5,R5,U5)</f>
        <v>61</v>
      </c>
    </row>
    <row r="6" spans="1:23" x14ac:dyDescent="0.25">
      <c r="A6" s="48" t="s">
        <v>40</v>
      </c>
      <c r="B6" s="67" t="s">
        <v>41</v>
      </c>
      <c r="C6" s="68" t="s">
        <v>42</v>
      </c>
      <c r="D6" s="195"/>
      <c r="E6" s="78"/>
      <c r="F6" s="196"/>
      <c r="G6" s="78"/>
      <c r="H6" s="78"/>
      <c r="I6" s="227"/>
      <c r="J6" s="55"/>
      <c r="K6" s="78"/>
      <c r="L6" s="184"/>
      <c r="M6" s="185"/>
      <c r="N6" s="78"/>
      <c r="O6" s="59"/>
      <c r="P6" s="77">
        <v>30</v>
      </c>
      <c r="Q6" s="78" t="s">
        <v>13</v>
      </c>
      <c r="R6" s="79">
        <v>2</v>
      </c>
      <c r="S6" s="80">
        <v>30</v>
      </c>
      <c r="T6" s="78" t="s">
        <v>13</v>
      </c>
      <c r="U6" s="81">
        <v>2</v>
      </c>
      <c r="V6" s="91">
        <f t="shared" si="0"/>
        <v>60</v>
      </c>
      <c r="W6" s="92">
        <f t="shared" si="1"/>
        <v>4</v>
      </c>
    </row>
    <row r="7" spans="1:23" x14ac:dyDescent="0.25">
      <c r="A7" s="82" t="s">
        <v>43</v>
      </c>
      <c r="B7" s="93" t="s">
        <v>41</v>
      </c>
      <c r="C7" s="68" t="s">
        <v>42</v>
      </c>
      <c r="D7" s="121"/>
      <c r="E7" s="70"/>
      <c r="F7" s="71"/>
      <c r="G7" s="70"/>
      <c r="H7" s="70"/>
      <c r="I7" s="122"/>
      <c r="J7" s="114">
        <v>30</v>
      </c>
      <c r="K7" s="70" t="s">
        <v>39</v>
      </c>
      <c r="L7" s="74">
        <v>4</v>
      </c>
      <c r="M7" s="75">
        <v>30</v>
      </c>
      <c r="N7" s="70" t="s">
        <v>39</v>
      </c>
      <c r="O7" s="176">
        <v>4</v>
      </c>
      <c r="P7" s="87">
        <v>30</v>
      </c>
      <c r="Q7" s="70" t="s">
        <v>39</v>
      </c>
      <c r="R7" s="88">
        <v>4</v>
      </c>
      <c r="S7" s="89">
        <v>30</v>
      </c>
      <c r="T7" s="70" t="s">
        <v>39</v>
      </c>
      <c r="U7" s="90">
        <v>4</v>
      </c>
      <c r="V7" s="91">
        <f t="shared" si="0"/>
        <v>120</v>
      </c>
      <c r="W7" s="92">
        <f t="shared" si="1"/>
        <v>16</v>
      </c>
    </row>
    <row r="8" spans="1:23" x14ac:dyDescent="0.25">
      <c r="A8" s="82" t="s">
        <v>119</v>
      </c>
      <c r="B8" s="93" t="s">
        <v>37</v>
      </c>
      <c r="C8" s="68" t="s">
        <v>47</v>
      </c>
      <c r="D8" s="228">
        <v>15</v>
      </c>
      <c r="E8" s="92" t="s">
        <v>13</v>
      </c>
      <c r="F8" s="92">
        <v>1</v>
      </c>
      <c r="G8" s="92">
        <v>15</v>
      </c>
      <c r="H8" s="92" t="s">
        <v>13</v>
      </c>
      <c r="I8" s="229">
        <v>1</v>
      </c>
      <c r="J8" s="85">
        <v>15</v>
      </c>
      <c r="K8" s="75" t="s">
        <v>13</v>
      </c>
      <c r="L8" s="74">
        <v>1</v>
      </c>
      <c r="M8" s="75">
        <v>15</v>
      </c>
      <c r="N8" s="181" t="s">
        <v>13</v>
      </c>
      <c r="O8" s="176">
        <v>1</v>
      </c>
      <c r="P8" s="87">
        <v>30</v>
      </c>
      <c r="Q8" s="137" t="s">
        <v>13</v>
      </c>
      <c r="R8" s="449">
        <v>2</v>
      </c>
      <c r="S8" s="95">
        <v>30</v>
      </c>
      <c r="T8" s="137" t="s">
        <v>13</v>
      </c>
      <c r="U8" s="233">
        <v>2</v>
      </c>
      <c r="V8" s="91">
        <f t="shared" si="0"/>
        <v>120</v>
      </c>
      <c r="W8" s="92">
        <f t="shared" si="1"/>
        <v>8</v>
      </c>
    </row>
    <row r="9" spans="1:23" x14ac:dyDescent="0.25">
      <c r="A9" s="82" t="s">
        <v>127</v>
      </c>
      <c r="B9" s="93" t="s">
        <v>37</v>
      </c>
      <c r="C9" s="68" t="s">
        <v>20</v>
      </c>
      <c r="D9" s="121"/>
      <c r="E9" s="75"/>
      <c r="F9" s="71"/>
      <c r="G9" s="70"/>
      <c r="H9" s="75"/>
      <c r="I9" s="122"/>
      <c r="J9" s="85">
        <v>15</v>
      </c>
      <c r="K9" s="75" t="s">
        <v>13</v>
      </c>
      <c r="L9" s="74">
        <v>1</v>
      </c>
      <c r="M9" s="75">
        <v>15</v>
      </c>
      <c r="N9" s="181" t="s">
        <v>13</v>
      </c>
      <c r="O9" s="176">
        <v>1</v>
      </c>
      <c r="P9" s="471"/>
      <c r="Q9" s="89"/>
      <c r="R9" s="88"/>
      <c r="S9" s="89"/>
      <c r="T9" s="89"/>
      <c r="U9" s="99"/>
      <c r="V9" s="91">
        <f t="shared" si="0"/>
        <v>30</v>
      </c>
      <c r="W9" s="92">
        <f t="shared" si="1"/>
        <v>2</v>
      </c>
    </row>
    <row r="10" spans="1:23" x14ac:dyDescent="0.25">
      <c r="A10" s="82" t="s">
        <v>133</v>
      </c>
      <c r="B10" s="93" t="s">
        <v>37</v>
      </c>
      <c r="C10" s="68" t="s">
        <v>42</v>
      </c>
      <c r="D10" s="121">
        <v>75</v>
      </c>
      <c r="E10" s="75" t="s">
        <v>13</v>
      </c>
      <c r="F10" s="71">
        <v>4</v>
      </c>
      <c r="G10" s="70">
        <v>75</v>
      </c>
      <c r="H10" s="75" t="s">
        <v>13</v>
      </c>
      <c r="I10" s="122">
        <v>4</v>
      </c>
      <c r="J10" s="85">
        <v>75</v>
      </c>
      <c r="K10" s="75" t="s">
        <v>13</v>
      </c>
      <c r="L10" s="74">
        <v>4</v>
      </c>
      <c r="M10" s="75">
        <v>75</v>
      </c>
      <c r="N10" s="181" t="s">
        <v>13</v>
      </c>
      <c r="O10" s="176">
        <v>4</v>
      </c>
      <c r="P10" s="471">
        <v>75</v>
      </c>
      <c r="Q10" s="89" t="s">
        <v>13</v>
      </c>
      <c r="R10" s="88">
        <v>4</v>
      </c>
      <c r="S10" s="89"/>
      <c r="T10" s="89"/>
      <c r="U10" s="99"/>
      <c r="V10" s="91">
        <f t="shared" si="0"/>
        <v>375</v>
      </c>
      <c r="W10" s="92">
        <f t="shared" si="1"/>
        <v>20</v>
      </c>
    </row>
    <row r="11" spans="1:23" x14ac:dyDescent="0.25">
      <c r="A11" s="82" t="s">
        <v>124</v>
      </c>
      <c r="B11" s="93" t="s">
        <v>37</v>
      </c>
      <c r="C11" s="104" t="s">
        <v>54</v>
      </c>
      <c r="D11" s="121"/>
      <c r="E11" s="75"/>
      <c r="F11" s="71"/>
      <c r="G11" s="70"/>
      <c r="H11" s="75"/>
      <c r="I11" s="122"/>
      <c r="J11" s="85">
        <v>30</v>
      </c>
      <c r="K11" s="75" t="s">
        <v>13</v>
      </c>
      <c r="L11" s="74">
        <v>1</v>
      </c>
      <c r="M11" s="75">
        <v>30</v>
      </c>
      <c r="N11" s="181" t="s">
        <v>13</v>
      </c>
      <c r="O11" s="176">
        <v>1</v>
      </c>
      <c r="P11" s="482">
        <v>30</v>
      </c>
      <c r="Q11" s="89" t="s">
        <v>13</v>
      </c>
      <c r="R11" s="88">
        <v>1</v>
      </c>
      <c r="S11" s="483">
        <v>30</v>
      </c>
      <c r="T11" s="89" t="s">
        <v>13</v>
      </c>
      <c r="U11" s="99">
        <v>1</v>
      </c>
      <c r="V11" s="91">
        <f t="shared" si="0"/>
        <v>120</v>
      </c>
      <c r="W11" s="92">
        <f t="shared" si="1"/>
        <v>4</v>
      </c>
    </row>
    <row r="12" spans="1:23" x14ac:dyDescent="0.25">
      <c r="A12" s="82" t="s">
        <v>111</v>
      </c>
      <c r="B12" s="67" t="s">
        <v>37</v>
      </c>
      <c r="C12" s="104" t="s">
        <v>54</v>
      </c>
      <c r="D12" s="121"/>
      <c r="E12" s="75"/>
      <c r="F12" s="71"/>
      <c r="G12" s="70"/>
      <c r="H12" s="75"/>
      <c r="I12" s="122"/>
      <c r="J12" s="85">
        <v>30</v>
      </c>
      <c r="K12" s="75" t="s">
        <v>64</v>
      </c>
      <c r="L12" s="74">
        <v>1</v>
      </c>
      <c r="M12" s="75">
        <v>30</v>
      </c>
      <c r="N12" s="181" t="s">
        <v>64</v>
      </c>
      <c r="O12" s="176">
        <v>1</v>
      </c>
      <c r="P12" s="471">
        <v>30</v>
      </c>
      <c r="Q12" s="89" t="s">
        <v>64</v>
      </c>
      <c r="R12" s="88">
        <v>1</v>
      </c>
      <c r="S12" s="89">
        <v>30</v>
      </c>
      <c r="T12" s="89" t="s">
        <v>14</v>
      </c>
      <c r="U12" s="99">
        <v>2</v>
      </c>
      <c r="V12" s="91">
        <f t="shared" si="0"/>
        <v>120</v>
      </c>
      <c r="W12" s="92">
        <f t="shared" si="1"/>
        <v>5</v>
      </c>
    </row>
    <row r="13" spans="1:23" x14ac:dyDescent="0.25">
      <c r="A13" s="82" t="s">
        <v>134</v>
      </c>
      <c r="B13" s="67" t="s">
        <v>37</v>
      </c>
      <c r="C13" s="104" t="s">
        <v>54</v>
      </c>
      <c r="D13" s="121"/>
      <c r="E13" s="75"/>
      <c r="F13" s="71"/>
      <c r="G13" s="70">
        <v>30</v>
      </c>
      <c r="H13" s="75" t="s">
        <v>13</v>
      </c>
      <c r="I13" s="122">
        <v>1</v>
      </c>
      <c r="J13" s="114"/>
      <c r="K13" s="185"/>
      <c r="L13" s="184"/>
      <c r="M13" s="185"/>
      <c r="N13" s="75"/>
      <c r="O13" s="176"/>
      <c r="P13" s="471"/>
      <c r="Q13" s="89"/>
      <c r="R13" s="88"/>
      <c r="S13" s="89"/>
      <c r="T13" s="89"/>
      <c r="U13" s="99"/>
      <c r="V13" s="91">
        <f t="shared" si="0"/>
        <v>30</v>
      </c>
      <c r="W13" s="92">
        <f t="shared" si="1"/>
        <v>1</v>
      </c>
    </row>
    <row r="14" spans="1:23" x14ac:dyDescent="0.25">
      <c r="A14" s="82" t="s">
        <v>49</v>
      </c>
      <c r="B14" s="67" t="s">
        <v>41</v>
      </c>
      <c r="C14" s="104" t="s">
        <v>20</v>
      </c>
      <c r="D14" s="178">
        <v>15</v>
      </c>
      <c r="E14" s="75" t="s">
        <v>13</v>
      </c>
      <c r="F14" s="71">
        <v>1</v>
      </c>
      <c r="G14" s="107">
        <v>15</v>
      </c>
      <c r="H14" s="75" t="s">
        <v>13</v>
      </c>
      <c r="I14" s="122">
        <v>1</v>
      </c>
      <c r="J14" s="180">
        <v>15</v>
      </c>
      <c r="K14" s="75" t="s">
        <v>13</v>
      </c>
      <c r="L14" s="138">
        <v>1</v>
      </c>
      <c r="M14" s="231">
        <v>15</v>
      </c>
      <c r="N14" s="75" t="s">
        <v>13</v>
      </c>
      <c r="O14" s="176">
        <v>1</v>
      </c>
      <c r="P14" s="178">
        <v>30</v>
      </c>
      <c r="Q14" s="75" t="s">
        <v>13</v>
      </c>
      <c r="R14" s="106">
        <v>2</v>
      </c>
      <c r="S14" s="107">
        <v>30</v>
      </c>
      <c r="T14" s="75" t="s">
        <v>13</v>
      </c>
      <c r="U14" s="179">
        <v>2</v>
      </c>
      <c r="V14" s="91">
        <f t="shared" si="0"/>
        <v>120</v>
      </c>
      <c r="W14" s="92">
        <f t="shared" si="1"/>
        <v>8</v>
      </c>
    </row>
    <row r="15" spans="1:23" x14ac:dyDescent="0.25">
      <c r="A15" s="82" t="s">
        <v>50</v>
      </c>
      <c r="B15" s="93" t="s">
        <v>37</v>
      </c>
      <c r="C15" s="68" t="s">
        <v>42</v>
      </c>
      <c r="D15" s="121"/>
      <c r="E15" s="70"/>
      <c r="F15" s="71"/>
      <c r="G15" s="70"/>
      <c r="H15" s="70"/>
      <c r="I15" s="122"/>
      <c r="J15" s="114">
        <v>30</v>
      </c>
      <c r="K15" s="102" t="s">
        <v>64</v>
      </c>
      <c r="L15" s="74">
        <v>1</v>
      </c>
      <c r="M15" s="75">
        <v>30</v>
      </c>
      <c r="N15" s="181" t="s">
        <v>14</v>
      </c>
      <c r="O15" s="176">
        <v>2</v>
      </c>
      <c r="P15" s="114"/>
      <c r="Q15" s="75"/>
      <c r="R15" s="74"/>
      <c r="S15" s="75"/>
      <c r="T15" s="75"/>
      <c r="U15" s="176"/>
      <c r="V15" s="91">
        <f t="shared" si="0"/>
        <v>60</v>
      </c>
      <c r="W15" s="92">
        <f t="shared" si="1"/>
        <v>3</v>
      </c>
    </row>
    <row r="16" spans="1:23" x14ac:dyDescent="0.25">
      <c r="A16" s="82" t="s">
        <v>51</v>
      </c>
      <c r="B16" s="67" t="s">
        <v>41</v>
      </c>
      <c r="C16" s="68" t="s">
        <v>42</v>
      </c>
      <c r="D16" s="83"/>
      <c r="E16" s="70"/>
      <c r="F16" s="71"/>
      <c r="G16" s="70"/>
      <c r="H16" s="70"/>
      <c r="I16" s="84"/>
      <c r="J16" s="70">
        <v>30</v>
      </c>
      <c r="K16" s="98" t="s">
        <v>14</v>
      </c>
      <c r="L16" s="71">
        <v>2</v>
      </c>
      <c r="M16" s="75"/>
      <c r="N16" s="181"/>
      <c r="O16" s="86"/>
      <c r="P16" s="115">
        <v>30</v>
      </c>
      <c r="Q16" s="234" t="s">
        <v>14</v>
      </c>
      <c r="R16" s="117">
        <v>2</v>
      </c>
      <c r="S16" s="89"/>
      <c r="T16" s="89"/>
      <c r="U16" s="90"/>
      <c r="V16" s="91">
        <f t="shared" si="0"/>
        <v>60</v>
      </c>
      <c r="W16" s="92">
        <f t="shared" si="1"/>
        <v>4</v>
      </c>
    </row>
    <row r="17" spans="1:23" x14ac:dyDescent="0.25">
      <c r="A17" s="82" t="s">
        <v>52</v>
      </c>
      <c r="B17" s="93" t="s">
        <v>37</v>
      </c>
      <c r="C17" s="68" t="s">
        <v>42</v>
      </c>
      <c r="D17" s="121"/>
      <c r="E17" s="70"/>
      <c r="F17" s="71"/>
      <c r="G17" s="70"/>
      <c r="H17" s="70"/>
      <c r="I17" s="122"/>
      <c r="J17" s="114"/>
      <c r="K17" s="102"/>
      <c r="L17" s="74"/>
      <c r="M17" s="75"/>
      <c r="N17" s="181"/>
      <c r="O17" s="176"/>
      <c r="P17" s="87">
        <v>30</v>
      </c>
      <c r="Q17" s="75" t="s">
        <v>13</v>
      </c>
      <c r="R17" s="88">
        <v>1</v>
      </c>
      <c r="S17" s="89">
        <v>30</v>
      </c>
      <c r="T17" s="75" t="s">
        <v>14</v>
      </c>
      <c r="U17" s="90">
        <v>2</v>
      </c>
      <c r="V17" s="91">
        <f t="shared" si="0"/>
        <v>60</v>
      </c>
      <c r="W17" s="92">
        <f t="shared" si="1"/>
        <v>3</v>
      </c>
    </row>
    <row r="18" spans="1:23" x14ac:dyDescent="0.25">
      <c r="A18" s="82" t="s">
        <v>53</v>
      </c>
      <c r="B18" s="93" t="s">
        <v>37</v>
      </c>
      <c r="C18" s="68" t="s">
        <v>42</v>
      </c>
      <c r="D18" s="121">
        <v>30</v>
      </c>
      <c r="E18" s="75" t="s">
        <v>13</v>
      </c>
      <c r="F18" s="71">
        <v>1</v>
      </c>
      <c r="G18" s="70">
        <v>30</v>
      </c>
      <c r="H18" s="75" t="s">
        <v>14</v>
      </c>
      <c r="I18" s="122">
        <v>2</v>
      </c>
      <c r="J18" s="114"/>
      <c r="K18" s="75"/>
      <c r="L18" s="184"/>
      <c r="M18" s="185"/>
      <c r="N18" s="75"/>
      <c r="O18" s="176"/>
      <c r="P18" s="87"/>
      <c r="Q18" s="89"/>
      <c r="R18" s="88"/>
      <c r="S18" s="89"/>
      <c r="T18" s="89"/>
      <c r="U18" s="90"/>
      <c r="V18" s="91">
        <f t="shared" si="0"/>
        <v>60</v>
      </c>
      <c r="W18" s="92">
        <f t="shared" si="1"/>
        <v>3</v>
      </c>
    </row>
    <row r="19" spans="1:23" x14ac:dyDescent="0.25">
      <c r="A19" s="82" t="s">
        <v>56</v>
      </c>
      <c r="B19" s="93" t="s">
        <v>37</v>
      </c>
      <c r="C19" s="104" t="s">
        <v>54</v>
      </c>
      <c r="D19" s="121"/>
      <c r="E19" s="75"/>
      <c r="F19" s="71"/>
      <c r="G19" s="70"/>
      <c r="H19" s="75"/>
      <c r="I19" s="122"/>
      <c r="J19" s="114">
        <v>30</v>
      </c>
      <c r="K19" s="75" t="s">
        <v>13</v>
      </c>
      <c r="L19" s="74">
        <v>1</v>
      </c>
      <c r="M19" s="484">
        <v>30</v>
      </c>
      <c r="N19" s="75" t="s">
        <v>14</v>
      </c>
      <c r="O19" s="176">
        <v>2</v>
      </c>
      <c r="P19" s="87"/>
      <c r="Q19" s="89"/>
      <c r="R19" s="88"/>
      <c r="S19" s="89"/>
      <c r="T19" s="89"/>
      <c r="U19" s="90"/>
      <c r="V19" s="91">
        <v>60</v>
      </c>
      <c r="W19" s="92">
        <v>3</v>
      </c>
    </row>
    <row r="20" spans="1:23" x14ac:dyDescent="0.25">
      <c r="A20" s="82" t="s">
        <v>74</v>
      </c>
      <c r="B20" s="93" t="s">
        <v>37</v>
      </c>
      <c r="C20" s="104" t="s">
        <v>54</v>
      </c>
      <c r="D20" s="121"/>
      <c r="E20" s="70"/>
      <c r="F20" s="71"/>
      <c r="G20" s="70"/>
      <c r="H20" s="70"/>
      <c r="I20" s="122"/>
      <c r="J20" s="114"/>
      <c r="K20" s="75"/>
      <c r="L20" s="74"/>
      <c r="M20" s="75"/>
      <c r="N20" s="75"/>
      <c r="O20" s="176"/>
      <c r="P20" s="87">
        <v>30</v>
      </c>
      <c r="Q20" s="75" t="s">
        <v>14</v>
      </c>
      <c r="R20" s="88">
        <v>2</v>
      </c>
      <c r="S20" s="89"/>
      <c r="T20" s="75"/>
      <c r="U20" s="90"/>
      <c r="V20" s="91">
        <f t="shared" ref="V20:V30" si="2">SUM(D20,G20,J20,M20,P20,S20)</f>
        <v>30</v>
      </c>
      <c r="W20" s="92">
        <f t="shared" ref="W20:W30" si="3">SUM(F20,I20,L20,O20,R20,U20)</f>
        <v>2</v>
      </c>
    </row>
    <row r="21" spans="1:23" x14ac:dyDescent="0.25">
      <c r="A21" s="82" t="s">
        <v>55</v>
      </c>
      <c r="B21" s="93" t="s">
        <v>37</v>
      </c>
      <c r="C21" s="68" t="s">
        <v>54</v>
      </c>
      <c r="D21" s="85">
        <v>30</v>
      </c>
      <c r="E21" s="75" t="s">
        <v>13</v>
      </c>
      <c r="F21" s="74">
        <v>1</v>
      </c>
      <c r="G21" s="75">
        <v>30</v>
      </c>
      <c r="H21" s="75" t="s">
        <v>14</v>
      </c>
      <c r="I21" s="86">
        <v>2</v>
      </c>
      <c r="J21" s="114"/>
      <c r="K21" s="75"/>
      <c r="L21" s="74"/>
      <c r="M21" s="75"/>
      <c r="N21" s="75"/>
      <c r="O21" s="176"/>
      <c r="P21" s="87"/>
      <c r="Q21" s="89"/>
      <c r="R21" s="88"/>
      <c r="S21" s="89"/>
      <c r="T21" s="89"/>
      <c r="U21" s="90"/>
      <c r="V21" s="91">
        <f t="shared" si="2"/>
        <v>60</v>
      </c>
      <c r="W21" s="92">
        <f t="shared" si="3"/>
        <v>3</v>
      </c>
    </row>
    <row r="22" spans="1:23" ht="15" customHeight="1" x14ac:dyDescent="0.25">
      <c r="A22" s="82" t="s">
        <v>58</v>
      </c>
      <c r="B22" s="93" t="s">
        <v>37</v>
      </c>
      <c r="C22" s="68" t="s">
        <v>42</v>
      </c>
      <c r="D22" s="121">
        <v>30</v>
      </c>
      <c r="E22" s="75" t="s">
        <v>13</v>
      </c>
      <c r="F22" s="71">
        <v>1</v>
      </c>
      <c r="G22" s="70">
        <v>30</v>
      </c>
      <c r="H22" s="75" t="s">
        <v>14</v>
      </c>
      <c r="I22" s="122">
        <v>2</v>
      </c>
      <c r="J22" s="114"/>
      <c r="K22" s="75"/>
      <c r="L22" s="74"/>
      <c r="M22" s="75"/>
      <c r="N22" s="75"/>
      <c r="O22" s="176"/>
      <c r="P22" s="87"/>
      <c r="Q22" s="89"/>
      <c r="R22" s="88"/>
      <c r="S22" s="89"/>
      <c r="T22" s="89"/>
      <c r="U22" s="90"/>
      <c r="V22" s="91">
        <f t="shared" si="2"/>
        <v>60</v>
      </c>
      <c r="W22" s="92">
        <f t="shared" si="3"/>
        <v>3</v>
      </c>
    </row>
    <row r="23" spans="1:23" x14ac:dyDescent="0.25">
      <c r="A23" s="82" t="s">
        <v>59</v>
      </c>
      <c r="B23" s="93" t="s">
        <v>37</v>
      </c>
      <c r="C23" s="68" t="s">
        <v>42</v>
      </c>
      <c r="D23" s="121"/>
      <c r="E23" s="70"/>
      <c r="F23" s="200"/>
      <c r="G23" s="70"/>
      <c r="H23" s="70"/>
      <c r="I23" s="122"/>
      <c r="J23" s="114"/>
      <c r="K23" s="75"/>
      <c r="L23" s="74"/>
      <c r="M23" s="75"/>
      <c r="N23" s="75"/>
      <c r="O23" s="176"/>
      <c r="P23" s="87">
        <v>15</v>
      </c>
      <c r="Q23" s="89" t="s">
        <v>13</v>
      </c>
      <c r="R23" s="88">
        <v>1</v>
      </c>
      <c r="S23" s="89"/>
      <c r="T23" s="89"/>
      <c r="U23" s="90"/>
      <c r="V23" s="91">
        <f t="shared" si="2"/>
        <v>15</v>
      </c>
      <c r="W23" s="92">
        <f t="shared" si="3"/>
        <v>1</v>
      </c>
    </row>
    <row r="24" spans="1:23" ht="15.75" x14ac:dyDescent="0.3">
      <c r="A24" s="82" t="s">
        <v>60</v>
      </c>
      <c r="B24" s="93" t="s">
        <v>37</v>
      </c>
      <c r="C24" s="68" t="s">
        <v>42</v>
      </c>
      <c r="D24" s="193"/>
      <c r="E24" s="212"/>
      <c r="F24" s="188"/>
      <c r="G24" s="248">
        <v>15</v>
      </c>
      <c r="H24" s="75" t="s">
        <v>14</v>
      </c>
      <c r="I24" s="122">
        <v>1</v>
      </c>
      <c r="J24" s="114"/>
      <c r="K24" s="75"/>
      <c r="L24" s="74"/>
      <c r="M24" s="75"/>
      <c r="N24" s="75"/>
      <c r="O24" s="176"/>
      <c r="P24" s="87"/>
      <c r="Q24" s="89"/>
      <c r="R24" s="88"/>
      <c r="S24" s="89"/>
      <c r="T24" s="89"/>
      <c r="U24" s="90"/>
      <c r="V24" s="91">
        <f t="shared" si="2"/>
        <v>15</v>
      </c>
      <c r="W24" s="92">
        <f t="shared" si="3"/>
        <v>1</v>
      </c>
    </row>
    <row r="25" spans="1:23" x14ac:dyDescent="0.25">
      <c r="A25" s="82" t="s">
        <v>61</v>
      </c>
      <c r="B25" s="93" t="s">
        <v>37</v>
      </c>
      <c r="C25" s="68" t="s">
        <v>42</v>
      </c>
      <c r="D25" s="121">
        <v>2</v>
      </c>
      <c r="E25" s="75" t="s">
        <v>13</v>
      </c>
      <c r="F25" s="196">
        <v>0</v>
      </c>
      <c r="G25" s="70"/>
      <c r="H25" s="70"/>
      <c r="I25" s="122"/>
      <c r="J25" s="114"/>
      <c r="K25" s="75"/>
      <c r="L25" s="74"/>
      <c r="M25" s="75"/>
      <c r="N25" s="75"/>
      <c r="O25" s="176"/>
      <c r="P25" s="87"/>
      <c r="Q25" s="89"/>
      <c r="R25" s="88"/>
      <c r="S25" s="89"/>
      <c r="T25" s="89"/>
      <c r="U25" s="90"/>
      <c r="V25" s="91">
        <f t="shared" si="2"/>
        <v>2</v>
      </c>
      <c r="W25" s="92">
        <f t="shared" si="3"/>
        <v>0</v>
      </c>
    </row>
    <row r="26" spans="1:23" x14ac:dyDescent="0.25">
      <c r="A26" s="82" t="s">
        <v>62</v>
      </c>
      <c r="B26" s="93" t="s">
        <v>37</v>
      </c>
      <c r="C26" s="68" t="s">
        <v>42</v>
      </c>
      <c r="D26" s="121">
        <v>4</v>
      </c>
      <c r="E26" s="75" t="s">
        <v>13</v>
      </c>
      <c r="F26" s="71">
        <v>0</v>
      </c>
      <c r="G26" s="70"/>
      <c r="H26" s="70"/>
      <c r="I26" s="122"/>
      <c r="J26" s="114"/>
      <c r="K26" s="75"/>
      <c r="L26" s="74"/>
      <c r="M26" s="75"/>
      <c r="N26" s="75"/>
      <c r="O26" s="176"/>
      <c r="P26" s="87"/>
      <c r="Q26" s="89"/>
      <c r="R26" s="88"/>
      <c r="S26" s="89"/>
      <c r="T26" s="89"/>
      <c r="U26" s="90"/>
      <c r="V26" s="91">
        <f t="shared" si="2"/>
        <v>4</v>
      </c>
      <c r="W26" s="92">
        <f t="shared" si="3"/>
        <v>0</v>
      </c>
    </row>
    <row r="27" spans="1:23" x14ac:dyDescent="0.25">
      <c r="A27" s="125" t="s">
        <v>63</v>
      </c>
      <c r="B27" s="67" t="s">
        <v>41</v>
      </c>
      <c r="C27" s="104" t="s">
        <v>54</v>
      </c>
      <c r="D27" s="121">
        <v>30</v>
      </c>
      <c r="E27" s="137" t="s">
        <v>64</v>
      </c>
      <c r="F27" s="71">
        <v>2</v>
      </c>
      <c r="G27" s="70">
        <v>30</v>
      </c>
      <c r="H27" s="75" t="s">
        <v>64</v>
      </c>
      <c r="I27" s="122">
        <v>2</v>
      </c>
      <c r="J27" s="114">
        <v>30</v>
      </c>
      <c r="K27" s="75" t="s">
        <v>64</v>
      </c>
      <c r="L27" s="74">
        <v>2</v>
      </c>
      <c r="M27" s="75">
        <v>30</v>
      </c>
      <c r="N27" s="75" t="s">
        <v>14</v>
      </c>
      <c r="O27" s="176">
        <v>3</v>
      </c>
      <c r="P27" s="87"/>
      <c r="Q27" s="89"/>
      <c r="R27" s="88"/>
      <c r="S27" s="89"/>
      <c r="T27" s="89"/>
      <c r="U27" s="90"/>
      <c r="V27" s="91">
        <f t="shared" si="2"/>
        <v>120</v>
      </c>
      <c r="W27" s="236">
        <f t="shared" si="3"/>
        <v>9</v>
      </c>
    </row>
    <row r="28" spans="1:23" x14ac:dyDescent="0.25">
      <c r="A28" s="125" t="s">
        <v>65</v>
      </c>
      <c r="B28" s="67" t="s">
        <v>41</v>
      </c>
      <c r="C28" s="104" t="s">
        <v>54</v>
      </c>
      <c r="D28" s="126">
        <v>30</v>
      </c>
      <c r="E28" s="127" t="s">
        <v>13</v>
      </c>
      <c r="F28" s="127">
        <v>0</v>
      </c>
      <c r="G28" s="75">
        <v>30</v>
      </c>
      <c r="H28" s="75" t="s">
        <v>13</v>
      </c>
      <c r="I28" s="86">
        <v>0</v>
      </c>
      <c r="J28" s="228"/>
      <c r="K28" s="92"/>
      <c r="L28" s="92"/>
      <c r="M28" s="92"/>
      <c r="N28" s="92"/>
      <c r="O28" s="229"/>
      <c r="P28" s="87"/>
      <c r="Q28" s="89"/>
      <c r="R28" s="88"/>
      <c r="S28" s="89"/>
      <c r="T28" s="89"/>
      <c r="U28" s="90"/>
      <c r="V28" s="91">
        <f t="shared" si="2"/>
        <v>60</v>
      </c>
      <c r="W28" s="236">
        <f t="shared" si="3"/>
        <v>0</v>
      </c>
    </row>
    <row r="29" spans="1:23" x14ac:dyDescent="0.25">
      <c r="A29" s="130" t="s">
        <v>66</v>
      </c>
      <c r="B29" s="131" t="s">
        <v>37</v>
      </c>
      <c r="C29" s="132" t="s">
        <v>42</v>
      </c>
      <c r="D29" s="186"/>
      <c r="E29" s="56"/>
      <c r="F29" s="200"/>
      <c r="G29" s="96"/>
      <c r="H29" s="96"/>
      <c r="I29" s="135"/>
      <c r="J29" s="136"/>
      <c r="K29" s="137"/>
      <c r="L29" s="138"/>
      <c r="M29" s="137"/>
      <c r="N29" s="137"/>
      <c r="O29" s="139"/>
      <c r="P29" s="140">
        <v>15</v>
      </c>
      <c r="Q29" s="137" t="s">
        <v>14</v>
      </c>
      <c r="R29" s="94">
        <v>1</v>
      </c>
      <c r="S29" s="95"/>
      <c r="T29" s="95"/>
      <c r="U29" s="141"/>
      <c r="V29" s="142">
        <f t="shared" si="2"/>
        <v>15</v>
      </c>
      <c r="W29" s="143">
        <f t="shared" si="3"/>
        <v>1</v>
      </c>
    </row>
    <row r="30" spans="1:23" x14ac:dyDescent="0.25">
      <c r="A30" s="144" t="s">
        <v>67</v>
      </c>
      <c r="B30" s="145" t="s">
        <v>41</v>
      </c>
      <c r="C30" s="144"/>
      <c r="D30" s="146"/>
      <c r="E30" s="146"/>
      <c r="F30" s="146"/>
      <c r="G30" s="147">
        <v>15</v>
      </c>
      <c r="H30" s="147" t="s">
        <v>13</v>
      </c>
      <c r="I30" s="147">
        <v>2</v>
      </c>
      <c r="J30" s="147"/>
      <c r="K30" s="147"/>
      <c r="L30" s="147"/>
      <c r="M30" s="147">
        <v>15</v>
      </c>
      <c r="N30" s="147" t="s">
        <v>13</v>
      </c>
      <c r="O30" s="147">
        <v>2</v>
      </c>
      <c r="P30" s="147"/>
      <c r="Q30" s="147"/>
      <c r="R30" s="147"/>
      <c r="S30" s="147">
        <v>15</v>
      </c>
      <c r="T30" s="147" t="s">
        <v>13</v>
      </c>
      <c r="U30" s="147">
        <v>2</v>
      </c>
      <c r="V30" s="147">
        <f t="shared" si="2"/>
        <v>45</v>
      </c>
      <c r="W30" s="147">
        <f t="shared" si="3"/>
        <v>6</v>
      </c>
    </row>
    <row r="31" spans="1:23" x14ac:dyDescent="0.25">
      <c r="A31" s="514" t="s">
        <v>68</v>
      </c>
      <c r="B31" s="514"/>
      <c r="C31" s="514"/>
      <c r="D31" s="514"/>
      <c r="E31" s="514"/>
      <c r="F31" s="514"/>
      <c r="G31" s="514"/>
      <c r="H31" s="514"/>
      <c r="I31" s="514"/>
      <c r="J31" s="514"/>
      <c r="K31" s="514"/>
      <c r="L31" s="514"/>
      <c r="M31" s="514"/>
      <c r="N31" s="514"/>
      <c r="O31" s="514"/>
      <c r="P31" s="514"/>
      <c r="Q31" s="514"/>
      <c r="R31" s="514"/>
      <c r="S31" s="514"/>
      <c r="T31" s="514"/>
      <c r="U31" s="514"/>
      <c r="V31" s="514"/>
      <c r="W31" s="472">
        <v>11</v>
      </c>
    </row>
    <row r="32" spans="1:23" s="264" customFormat="1" ht="13.5" x14ac:dyDescent="0.2">
      <c r="A32" s="203"/>
      <c r="B32" s="150"/>
      <c r="C32" s="151" t="s">
        <v>69</v>
      </c>
      <c r="D32" s="152">
        <f>SUM(D5:D30)</f>
        <v>291</v>
      </c>
      <c r="E32" s="152"/>
      <c r="F32" s="153">
        <f>SUM(F5:F30)</f>
        <v>20</v>
      </c>
      <c r="G32" s="152">
        <f>SUM(G5:G30)</f>
        <v>345</v>
      </c>
      <c r="H32" s="152"/>
      <c r="I32" s="153">
        <f>SUM(I5:I30)</f>
        <v>27</v>
      </c>
      <c r="J32" s="154">
        <f>SUM(J5:J30)</f>
        <v>360</v>
      </c>
      <c r="K32" s="154"/>
      <c r="L32" s="240">
        <f>SUM(L5:L30)</f>
        <v>28</v>
      </c>
      <c r="M32" s="154">
        <f>SUM(M5:M30)</f>
        <v>345</v>
      </c>
      <c r="N32" s="154"/>
      <c r="O32" s="155">
        <f>SUM(O5:O31)</f>
        <v>31</v>
      </c>
      <c r="P32" s="156">
        <f>SUM(P5:P31)</f>
        <v>405</v>
      </c>
      <c r="Q32" s="156"/>
      <c r="R32" s="157">
        <f>SUM(R5:R31)</f>
        <v>32</v>
      </c>
      <c r="S32" s="156">
        <f>SUM(S5:S31)</f>
        <v>255</v>
      </c>
      <c r="T32" s="156"/>
      <c r="U32" s="157">
        <f>SUM(U5:U31)</f>
        <v>33</v>
      </c>
      <c r="V32" s="151">
        <f>SUM(V5:V30)</f>
        <v>2001</v>
      </c>
      <c r="W32" s="158">
        <f>SUM(W4:W30)</f>
        <v>171</v>
      </c>
    </row>
    <row r="33" spans="1:23" s="264" customFormat="1" ht="13.5" x14ac:dyDescent="0.2">
      <c r="A33" s="150"/>
      <c r="B33" s="150"/>
      <c r="C33" s="160" t="s">
        <v>70</v>
      </c>
      <c r="D33" s="501">
        <f>SUM(D32,G32)-(D14+G14)</f>
        <v>606</v>
      </c>
      <c r="E33" s="501"/>
      <c r="F33" s="501"/>
      <c r="G33" s="501">
        <f>SUM(F32,I32)</f>
        <v>47</v>
      </c>
      <c r="H33" s="501"/>
      <c r="I33" s="501"/>
      <c r="J33" s="501">
        <f>SUM(J32,M32)-(J14+M14)</f>
        <v>675</v>
      </c>
      <c r="K33" s="501"/>
      <c r="L33" s="501"/>
      <c r="M33" s="501">
        <f>SUM(L32,O32)</f>
        <v>59</v>
      </c>
      <c r="N33" s="501"/>
      <c r="O33" s="501"/>
      <c r="P33" s="501">
        <f>SUM(P32,S32)-(P14+S14)</f>
        <v>600</v>
      </c>
      <c r="Q33" s="501"/>
      <c r="R33" s="501"/>
      <c r="S33" s="501">
        <f>SUM(R32,U32)</f>
        <v>65</v>
      </c>
      <c r="T33" s="501"/>
      <c r="U33" s="501"/>
      <c r="V33" s="161"/>
      <c r="W33" s="162">
        <f>W32+W31</f>
        <v>182</v>
      </c>
    </row>
    <row r="34" spans="1:23" s="264" customFormat="1" ht="13.5" x14ac:dyDescent="0.3">
      <c r="A34" s="150"/>
      <c r="B34" s="150"/>
      <c r="C34" s="150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209">
        <f>SUM(W27,W14,W7,W6,W31,W30)</f>
        <v>54</v>
      </c>
      <c r="W34" s="165" t="s">
        <v>5</v>
      </c>
    </row>
    <row r="35" spans="1:23" ht="15.75" hidden="1" x14ac:dyDescent="0.3">
      <c r="A35" s="167"/>
      <c r="B35" s="167"/>
      <c r="C35" s="167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211">
        <f>(V34*100)/W33</f>
        <v>29.670329670329672</v>
      </c>
      <c r="W35" s="167"/>
    </row>
  </sheetData>
  <mergeCells count="22">
    <mergeCell ref="A31:V31"/>
    <mergeCell ref="D33:F33"/>
    <mergeCell ref="G33:I33"/>
    <mergeCell ref="J33:L33"/>
    <mergeCell ref="M33:O33"/>
    <mergeCell ref="P33:R33"/>
    <mergeCell ref="S33:U33"/>
    <mergeCell ref="A1:W1"/>
    <mergeCell ref="A2:A4"/>
    <mergeCell ref="B2:B4"/>
    <mergeCell ref="C2:C4"/>
    <mergeCell ref="D2:I2"/>
    <mergeCell ref="J2:O2"/>
    <mergeCell ref="P2:U2"/>
    <mergeCell ref="V2:V4"/>
    <mergeCell ref="W2:W4"/>
    <mergeCell ref="D3:F3"/>
    <mergeCell ref="G3:I3"/>
    <mergeCell ref="J3:L3"/>
    <mergeCell ref="M3:O3"/>
    <mergeCell ref="P3:R3"/>
    <mergeCell ref="S3:U3"/>
  </mergeCells>
  <pageMargins left="0.23611111111111099" right="0.23611111111111099" top="0.39374999999999999" bottom="0.39374999999999999" header="0.51180555555555496" footer="0.51180555555555496"/>
  <pageSetup paperSize="9" firstPageNumber="0" fitToHeight="0" orientation="landscape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55E0D"/>
    <pageSetUpPr fitToPage="1"/>
  </sheetPr>
  <dimension ref="A1:AMJ34"/>
  <sheetViews>
    <sheetView topLeftCell="A9" zoomScaleNormal="100" workbookViewId="0">
      <selection activeCell="D25" sqref="D25"/>
    </sheetView>
  </sheetViews>
  <sheetFormatPr defaultColWidth="8.85546875" defaultRowHeight="15.75" x14ac:dyDescent="0.3"/>
  <cols>
    <col min="1" max="1" width="34.5703125" style="167" customWidth="1"/>
    <col min="2" max="2" width="13.5703125" style="167" customWidth="1"/>
    <col min="3" max="3" width="8.42578125" style="167" customWidth="1"/>
    <col min="4" max="4" width="5.5703125" style="167" customWidth="1"/>
    <col min="5" max="5" width="4" style="167" customWidth="1"/>
    <col min="6" max="6" width="5.28515625" style="167" customWidth="1"/>
    <col min="7" max="7" width="5.5703125" style="167" customWidth="1"/>
    <col min="8" max="8" width="4" style="167" customWidth="1"/>
    <col min="9" max="9" width="5.28515625" style="167" customWidth="1"/>
    <col min="10" max="10" width="5.5703125" style="167" customWidth="1"/>
    <col min="11" max="11" width="4" style="167" customWidth="1"/>
    <col min="12" max="12" width="5.28515625" style="167" customWidth="1"/>
    <col min="13" max="13" width="5.5703125" style="167" customWidth="1"/>
    <col min="14" max="14" width="4" style="167" customWidth="1"/>
    <col min="15" max="15" width="5.28515625" style="167" customWidth="1"/>
    <col min="16" max="16" width="5.5703125" style="167" customWidth="1"/>
    <col min="17" max="17" width="4" style="167" customWidth="1"/>
    <col min="18" max="18" width="5.28515625" style="167" customWidth="1"/>
    <col min="19" max="19" width="5.5703125" style="167" customWidth="1"/>
    <col min="20" max="20" width="4" style="167" customWidth="1"/>
    <col min="21" max="21" width="5.28515625" style="167" customWidth="1"/>
    <col min="22" max="22" width="5.7109375" style="167" customWidth="1"/>
    <col min="23" max="23" width="6.28515625" style="167" customWidth="1"/>
    <col min="24" max="1024" width="8.85546875" style="167"/>
  </cols>
  <sheetData>
    <row r="1" spans="1:24" s="149" customFormat="1" ht="13.5" x14ac:dyDescent="0.3">
      <c r="A1" s="515" t="s">
        <v>135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  <c r="O1" s="515"/>
      <c r="P1" s="515"/>
      <c r="Q1" s="515"/>
      <c r="R1" s="515"/>
      <c r="S1" s="515"/>
      <c r="T1" s="515"/>
      <c r="U1" s="515"/>
      <c r="V1" s="515"/>
      <c r="W1" s="515"/>
    </row>
    <row r="2" spans="1:24" s="149" customFormat="1" ht="12" customHeight="1" x14ac:dyDescent="0.3">
      <c r="A2" s="501" t="s">
        <v>26</v>
      </c>
      <c r="B2" s="502" t="s">
        <v>1</v>
      </c>
      <c r="C2" s="503" t="s">
        <v>2</v>
      </c>
      <c r="D2" s="504" t="s">
        <v>27</v>
      </c>
      <c r="E2" s="504"/>
      <c r="F2" s="504"/>
      <c r="G2" s="504"/>
      <c r="H2" s="504"/>
      <c r="I2" s="504"/>
      <c r="J2" s="505" t="s">
        <v>28</v>
      </c>
      <c r="K2" s="505"/>
      <c r="L2" s="505"/>
      <c r="M2" s="505"/>
      <c r="N2" s="505"/>
      <c r="O2" s="505"/>
      <c r="P2" s="506" t="s">
        <v>29</v>
      </c>
      <c r="Q2" s="506"/>
      <c r="R2" s="506"/>
      <c r="S2" s="506"/>
      <c r="T2" s="506"/>
      <c r="U2" s="506"/>
      <c r="V2" s="507" t="s">
        <v>4</v>
      </c>
      <c r="W2" s="502" t="s">
        <v>5</v>
      </c>
    </row>
    <row r="3" spans="1:24" s="149" customFormat="1" ht="13.5" x14ac:dyDescent="0.3">
      <c r="A3" s="501"/>
      <c r="B3" s="502"/>
      <c r="C3" s="503"/>
      <c r="D3" s="508" t="s">
        <v>30</v>
      </c>
      <c r="E3" s="508"/>
      <c r="F3" s="508"/>
      <c r="G3" s="509" t="s">
        <v>31</v>
      </c>
      <c r="H3" s="509"/>
      <c r="I3" s="509"/>
      <c r="J3" s="510" t="s">
        <v>32</v>
      </c>
      <c r="K3" s="510"/>
      <c r="L3" s="510"/>
      <c r="M3" s="511" t="s">
        <v>33</v>
      </c>
      <c r="N3" s="511"/>
      <c r="O3" s="511"/>
      <c r="P3" s="512" t="s">
        <v>34</v>
      </c>
      <c r="Q3" s="512"/>
      <c r="R3" s="512"/>
      <c r="S3" s="513" t="s">
        <v>35</v>
      </c>
      <c r="T3" s="513"/>
      <c r="U3" s="513"/>
      <c r="V3" s="507"/>
      <c r="W3" s="502"/>
    </row>
    <row r="4" spans="1:24" s="149" customFormat="1" ht="13.5" x14ac:dyDescent="0.3">
      <c r="A4" s="501"/>
      <c r="B4" s="502"/>
      <c r="C4" s="503"/>
      <c r="D4" s="213" t="s">
        <v>8</v>
      </c>
      <c r="E4" s="214" t="s">
        <v>9</v>
      </c>
      <c r="F4" s="215" t="s">
        <v>5</v>
      </c>
      <c r="G4" s="214" t="s">
        <v>8</v>
      </c>
      <c r="H4" s="214" t="s">
        <v>9</v>
      </c>
      <c r="I4" s="216" t="s">
        <v>5</v>
      </c>
      <c r="J4" s="445" t="s">
        <v>8</v>
      </c>
      <c r="K4" s="214" t="s">
        <v>9</v>
      </c>
      <c r="L4" s="218" t="s">
        <v>5</v>
      </c>
      <c r="M4" s="219" t="s">
        <v>8</v>
      </c>
      <c r="N4" s="214" t="s">
        <v>9</v>
      </c>
      <c r="O4" s="220" t="s">
        <v>5</v>
      </c>
      <c r="P4" s="221" t="s">
        <v>8</v>
      </c>
      <c r="Q4" s="214" t="s">
        <v>9</v>
      </c>
      <c r="R4" s="222" t="s">
        <v>5</v>
      </c>
      <c r="S4" s="223" t="s">
        <v>8</v>
      </c>
      <c r="T4" s="214" t="s">
        <v>9</v>
      </c>
      <c r="U4" s="224" t="s">
        <v>5</v>
      </c>
      <c r="V4" s="507"/>
      <c r="W4" s="502"/>
    </row>
    <row r="5" spans="1:24" ht="15" customHeight="1" x14ac:dyDescent="0.3">
      <c r="A5" s="470" t="s">
        <v>36</v>
      </c>
      <c r="B5" s="93" t="s">
        <v>37</v>
      </c>
      <c r="C5" s="68" t="s">
        <v>38</v>
      </c>
      <c r="D5" s="51">
        <v>30</v>
      </c>
      <c r="E5" s="61" t="s">
        <v>39</v>
      </c>
      <c r="F5" s="171">
        <v>9</v>
      </c>
      <c r="G5" s="61">
        <v>30</v>
      </c>
      <c r="H5" s="61" t="s">
        <v>39</v>
      </c>
      <c r="I5" s="54">
        <v>9</v>
      </c>
      <c r="J5" s="172">
        <v>30</v>
      </c>
      <c r="K5" s="61" t="s">
        <v>39</v>
      </c>
      <c r="L5" s="173">
        <v>9</v>
      </c>
      <c r="M5" s="174">
        <v>30</v>
      </c>
      <c r="N5" s="61" t="s">
        <v>39</v>
      </c>
      <c r="O5" s="175">
        <v>9</v>
      </c>
      <c r="P5" s="60">
        <v>30</v>
      </c>
      <c r="Q5" s="61" t="s">
        <v>39</v>
      </c>
      <c r="R5" s="62">
        <v>9</v>
      </c>
      <c r="S5" s="63">
        <v>30</v>
      </c>
      <c r="T5" s="61" t="s">
        <v>13</v>
      </c>
      <c r="U5" s="64">
        <v>16</v>
      </c>
      <c r="V5" s="91">
        <f t="shared" ref="V5:V17" si="0">SUM(D5,G5,J5,M5,P5,S5)</f>
        <v>180</v>
      </c>
      <c r="W5" s="92">
        <f t="shared" ref="W5:W17" si="1">SUM(F5,I5,L5,O5,R5,U5)</f>
        <v>61</v>
      </c>
    </row>
    <row r="6" spans="1:24" x14ac:dyDescent="0.3">
      <c r="A6" s="48" t="s">
        <v>40</v>
      </c>
      <c r="B6" s="67" t="s">
        <v>41</v>
      </c>
      <c r="C6" s="68" t="s">
        <v>42</v>
      </c>
      <c r="D6" s="195"/>
      <c r="E6" s="78"/>
      <c r="F6" s="196"/>
      <c r="G6" s="78"/>
      <c r="H6" s="78"/>
      <c r="I6" s="227"/>
      <c r="J6" s="55"/>
      <c r="K6" s="78"/>
      <c r="L6" s="184"/>
      <c r="M6" s="185"/>
      <c r="N6" s="78"/>
      <c r="O6" s="59"/>
      <c r="P6" s="77">
        <v>30</v>
      </c>
      <c r="Q6" s="78" t="s">
        <v>13</v>
      </c>
      <c r="R6" s="79">
        <v>2</v>
      </c>
      <c r="S6" s="80">
        <v>30</v>
      </c>
      <c r="T6" s="78" t="s">
        <v>13</v>
      </c>
      <c r="U6" s="81">
        <v>2</v>
      </c>
      <c r="V6" s="91">
        <f t="shared" si="0"/>
        <v>60</v>
      </c>
      <c r="W6" s="92">
        <f t="shared" si="1"/>
        <v>4</v>
      </c>
    </row>
    <row r="7" spans="1:24" x14ac:dyDescent="0.3">
      <c r="A7" s="82" t="s">
        <v>43</v>
      </c>
      <c r="B7" s="93" t="s">
        <v>41</v>
      </c>
      <c r="C7" s="68" t="s">
        <v>42</v>
      </c>
      <c r="D7" s="121"/>
      <c r="E7" s="70"/>
      <c r="F7" s="71"/>
      <c r="G7" s="70"/>
      <c r="H7" s="70"/>
      <c r="I7" s="122"/>
      <c r="J7" s="114">
        <v>30</v>
      </c>
      <c r="K7" s="70" t="s">
        <v>39</v>
      </c>
      <c r="L7" s="74">
        <v>4</v>
      </c>
      <c r="M7" s="75">
        <v>30</v>
      </c>
      <c r="N7" s="70" t="s">
        <v>39</v>
      </c>
      <c r="O7" s="176">
        <v>4</v>
      </c>
      <c r="P7" s="87">
        <v>30</v>
      </c>
      <c r="Q7" s="70" t="s">
        <v>39</v>
      </c>
      <c r="R7" s="88">
        <v>4</v>
      </c>
      <c r="S7" s="89">
        <v>30</v>
      </c>
      <c r="T7" s="70" t="s">
        <v>39</v>
      </c>
      <c r="U7" s="90">
        <v>4</v>
      </c>
      <c r="V7" s="91">
        <f t="shared" si="0"/>
        <v>120</v>
      </c>
      <c r="W7" s="92">
        <f t="shared" si="1"/>
        <v>16</v>
      </c>
    </row>
    <row r="8" spans="1:24" x14ac:dyDescent="0.3">
      <c r="A8" s="82" t="s">
        <v>119</v>
      </c>
      <c r="B8" s="93" t="s">
        <v>37</v>
      </c>
      <c r="C8" s="68" t="s">
        <v>47</v>
      </c>
      <c r="D8" s="228">
        <v>15</v>
      </c>
      <c r="E8" s="92" t="s">
        <v>13</v>
      </c>
      <c r="F8" s="92">
        <v>1</v>
      </c>
      <c r="G8" s="92">
        <v>15</v>
      </c>
      <c r="H8" s="92" t="s">
        <v>13</v>
      </c>
      <c r="I8" s="229">
        <v>1</v>
      </c>
      <c r="J8" s="114">
        <v>15</v>
      </c>
      <c r="K8" s="102" t="s">
        <v>13</v>
      </c>
      <c r="L8" s="74">
        <v>1</v>
      </c>
      <c r="M8" s="75">
        <v>15</v>
      </c>
      <c r="N8" s="75" t="s">
        <v>13</v>
      </c>
      <c r="O8" s="86">
        <v>1</v>
      </c>
      <c r="P8" s="87">
        <v>30</v>
      </c>
      <c r="Q8" s="102" t="s">
        <v>13</v>
      </c>
      <c r="R8" s="117">
        <v>2</v>
      </c>
      <c r="S8" s="89">
        <v>30</v>
      </c>
      <c r="T8" s="181" t="s">
        <v>13</v>
      </c>
      <c r="U8" s="233">
        <v>2</v>
      </c>
      <c r="V8" s="91">
        <f t="shared" si="0"/>
        <v>120</v>
      </c>
      <c r="W8" s="92">
        <f t="shared" si="1"/>
        <v>8</v>
      </c>
    </row>
    <row r="9" spans="1:24" x14ac:dyDescent="0.3">
      <c r="A9" s="82" t="s">
        <v>127</v>
      </c>
      <c r="B9" s="93" t="s">
        <v>37</v>
      </c>
      <c r="C9" s="68" t="s">
        <v>20</v>
      </c>
      <c r="D9" s="121"/>
      <c r="E9" s="75"/>
      <c r="F9" s="71"/>
      <c r="G9" s="70"/>
      <c r="H9" s="75"/>
      <c r="I9" s="122"/>
      <c r="J9" s="114">
        <v>15</v>
      </c>
      <c r="K9" s="102" t="s">
        <v>13</v>
      </c>
      <c r="L9" s="74">
        <v>1</v>
      </c>
      <c r="M9" s="75">
        <v>15</v>
      </c>
      <c r="N9" s="75" t="s">
        <v>13</v>
      </c>
      <c r="O9" s="86">
        <v>1</v>
      </c>
      <c r="P9" s="87"/>
      <c r="Q9" s="103"/>
      <c r="R9" s="88"/>
      <c r="S9" s="89"/>
      <c r="T9" s="450"/>
      <c r="U9" s="90"/>
      <c r="V9" s="91">
        <f t="shared" si="0"/>
        <v>30</v>
      </c>
      <c r="W9" s="92">
        <f t="shared" si="1"/>
        <v>2</v>
      </c>
    </row>
    <row r="10" spans="1:24" x14ac:dyDescent="0.3">
      <c r="A10" s="82" t="s">
        <v>133</v>
      </c>
      <c r="B10" s="93" t="s">
        <v>37</v>
      </c>
      <c r="C10" s="68" t="s">
        <v>42</v>
      </c>
      <c r="D10" s="121">
        <v>75</v>
      </c>
      <c r="E10" s="75" t="s">
        <v>13</v>
      </c>
      <c r="F10" s="71">
        <v>4</v>
      </c>
      <c r="G10" s="70">
        <v>75</v>
      </c>
      <c r="H10" s="75" t="s">
        <v>13</v>
      </c>
      <c r="I10" s="122">
        <v>4</v>
      </c>
      <c r="J10" s="114">
        <v>75</v>
      </c>
      <c r="K10" s="102" t="s">
        <v>13</v>
      </c>
      <c r="L10" s="74">
        <v>4</v>
      </c>
      <c r="M10" s="75">
        <v>75</v>
      </c>
      <c r="N10" s="75" t="s">
        <v>13</v>
      </c>
      <c r="O10" s="86">
        <v>4</v>
      </c>
      <c r="P10" s="87">
        <v>75</v>
      </c>
      <c r="Q10" s="103" t="s">
        <v>13</v>
      </c>
      <c r="R10" s="88">
        <v>4</v>
      </c>
      <c r="S10" s="89"/>
      <c r="T10" s="450"/>
      <c r="U10" s="90"/>
      <c r="V10" s="91">
        <f t="shared" si="0"/>
        <v>375</v>
      </c>
      <c r="W10" s="92">
        <f t="shared" si="1"/>
        <v>20</v>
      </c>
    </row>
    <row r="11" spans="1:24" x14ac:dyDescent="0.3">
      <c r="A11" s="82" t="s">
        <v>111</v>
      </c>
      <c r="B11" s="67" t="s">
        <v>37</v>
      </c>
      <c r="C11" s="104" t="s">
        <v>54</v>
      </c>
      <c r="D11" s="121"/>
      <c r="E11" s="75"/>
      <c r="F11" s="71"/>
      <c r="G11" s="70"/>
      <c r="H11" s="75"/>
      <c r="I11" s="122"/>
      <c r="J11" s="114">
        <v>30</v>
      </c>
      <c r="K11" s="102" t="s">
        <v>64</v>
      </c>
      <c r="L11" s="74">
        <v>1</v>
      </c>
      <c r="M11" s="75">
        <v>30</v>
      </c>
      <c r="N11" s="75" t="s">
        <v>64</v>
      </c>
      <c r="O11" s="86">
        <v>1</v>
      </c>
      <c r="P11" s="87">
        <v>30</v>
      </c>
      <c r="Q11" s="103" t="s">
        <v>64</v>
      </c>
      <c r="R11" s="88">
        <v>1</v>
      </c>
      <c r="S11" s="89">
        <v>30</v>
      </c>
      <c r="T11" s="450" t="s">
        <v>14</v>
      </c>
      <c r="U11" s="90">
        <v>2</v>
      </c>
      <c r="V11" s="91">
        <f t="shared" si="0"/>
        <v>120</v>
      </c>
      <c r="W11" s="92">
        <f t="shared" si="1"/>
        <v>5</v>
      </c>
      <c r="X11" s="473"/>
    </row>
    <row r="12" spans="1:24" x14ac:dyDescent="0.3">
      <c r="A12" s="82" t="s">
        <v>49</v>
      </c>
      <c r="B12" s="67" t="s">
        <v>41</v>
      </c>
      <c r="C12" s="104" t="s">
        <v>20</v>
      </c>
      <c r="D12" s="178">
        <v>15</v>
      </c>
      <c r="E12" s="410" t="s">
        <v>13</v>
      </c>
      <c r="F12" s="106">
        <v>1</v>
      </c>
      <c r="G12" s="107">
        <v>15</v>
      </c>
      <c r="H12" s="410" t="s">
        <v>13</v>
      </c>
      <c r="I12" s="179">
        <v>1</v>
      </c>
      <c r="J12" s="180">
        <v>15</v>
      </c>
      <c r="K12" s="102" t="s">
        <v>13</v>
      </c>
      <c r="L12" s="74">
        <v>1</v>
      </c>
      <c r="M12" s="111">
        <v>15</v>
      </c>
      <c r="N12" s="75" t="s">
        <v>13</v>
      </c>
      <c r="O12" s="86">
        <v>1</v>
      </c>
      <c r="P12" s="113">
        <v>30</v>
      </c>
      <c r="Q12" s="102" t="s">
        <v>13</v>
      </c>
      <c r="R12" s="117">
        <v>2</v>
      </c>
      <c r="S12" s="232">
        <v>30</v>
      </c>
      <c r="T12" s="181" t="s">
        <v>13</v>
      </c>
      <c r="U12" s="233">
        <v>2</v>
      </c>
      <c r="V12" s="91">
        <f t="shared" si="0"/>
        <v>120</v>
      </c>
      <c r="W12" s="92">
        <f t="shared" si="1"/>
        <v>8</v>
      </c>
    </row>
    <row r="13" spans="1:24" x14ac:dyDescent="0.3">
      <c r="A13" s="82" t="s">
        <v>124</v>
      </c>
      <c r="B13" s="93" t="s">
        <v>37</v>
      </c>
      <c r="C13" s="104" t="s">
        <v>136</v>
      </c>
      <c r="D13" s="121"/>
      <c r="E13" s="75"/>
      <c r="F13" s="71"/>
      <c r="G13" s="70"/>
      <c r="H13" s="75"/>
      <c r="I13" s="122"/>
      <c r="J13" s="114">
        <v>30</v>
      </c>
      <c r="K13" s="102" t="s">
        <v>13</v>
      </c>
      <c r="L13" s="74">
        <v>1</v>
      </c>
      <c r="M13" s="75">
        <v>30</v>
      </c>
      <c r="N13" s="75" t="s">
        <v>13</v>
      </c>
      <c r="O13" s="86">
        <v>1</v>
      </c>
      <c r="P13" s="180">
        <v>30</v>
      </c>
      <c r="Q13" s="474" t="s">
        <v>13</v>
      </c>
      <c r="R13" s="475">
        <v>1</v>
      </c>
      <c r="S13" s="111">
        <v>30</v>
      </c>
      <c r="T13" s="111" t="s">
        <v>13</v>
      </c>
      <c r="U13" s="476">
        <v>1</v>
      </c>
      <c r="V13" s="91">
        <f t="shared" si="0"/>
        <v>120</v>
      </c>
      <c r="W13" s="236">
        <f t="shared" si="1"/>
        <v>4</v>
      </c>
    </row>
    <row r="14" spans="1:24" x14ac:dyDescent="0.3">
      <c r="A14" s="82" t="s">
        <v>50</v>
      </c>
      <c r="B14" s="93" t="s">
        <v>37</v>
      </c>
      <c r="C14" s="68" t="s">
        <v>42</v>
      </c>
      <c r="D14" s="121"/>
      <c r="E14" s="70"/>
      <c r="F14" s="71"/>
      <c r="G14" s="70"/>
      <c r="H14" s="70"/>
      <c r="I14" s="122"/>
      <c r="J14" s="114">
        <v>30</v>
      </c>
      <c r="K14" s="102" t="s">
        <v>64</v>
      </c>
      <c r="L14" s="74">
        <v>2</v>
      </c>
      <c r="M14" s="75">
        <v>30</v>
      </c>
      <c r="N14" s="181" t="s">
        <v>14</v>
      </c>
      <c r="O14" s="86">
        <v>2</v>
      </c>
      <c r="P14" s="114"/>
      <c r="Q14" s="75"/>
      <c r="R14" s="184"/>
      <c r="S14" s="185"/>
      <c r="T14" s="75"/>
      <c r="U14" s="176"/>
      <c r="V14" s="91">
        <f t="shared" si="0"/>
        <v>60</v>
      </c>
      <c r="W14" s="92">
        <f t="shared" si="1"/>
        <v>4</v>
      </c>
    </row>
    <row r="15" spans="1:24" x14ac:dyDescent="0.3">
      <c r="A15" s="82" t="s">
        <v>51</v>
      </c>
      <c r="B15" s="67" t="s">
        <v>41</v>
      </c>
      <c r="C15" s="68" t="s">
        <v>42</v>
      </c>
      <c r="D15" s="83"/>
      <c r="E15" s="70"/>
      <c r="F15" s="71"/>
      <c r="G15" s="70"/>
      <c r="H15" s="70"/>
      <c r="I15" s="84"/>
      <c r="J15" s="70">
        <v>30</v>
      </c>
      <c r="K15" s="98" t="s">
        <v>14</v>
      </c>
      <c r="L15" s="71">
        <v>2</v>
      </c>
      <c r="M15" s="75"/>
      <c r="N15" s="181"/>
      <c r="O15" s="86"/>
      <c r="P15" s="115">
        <v>30</v>
      </c>
      <c r="Q15" s="234" t="s">
        <v>14</v>
      </c>
      <c r="R15" s="117">
        <v>2</v>
      </c>
      <c r="S15" s="89"/>
      <c r="T15" s="89"/>
      <c r="U15" s="90"/>
      <c r="V15" s="91">
        <f t="shared" si="0"/>
        <v>60</v>
      </c>
      <c r="W15" s="92">
        <f t="shared" si="1"/>
        <v>4</v>
      </c>
    </row>
    <row r="16" spans="1:24" x14ac:dyDescent="0.3">
      <c r="A16" s="82" t="s">
        <v>52</v>
      </c>
      <c r="B16" s="93" t="s">
        <v>37</v>
      </c>
      <c r="C16" s="68" t="s">
        <v>42</v>
      </c>
      <c r="D16" s="121"/>
      <c r="E16" s="70"/>
      <c r="F16" s="71"/>
      <c r="G16" s="70"/>
      <c r="H16" s="70"/>
      <c r="I16" s="122"/>
      <c r="J16" s="114"/>
      <c r="K16" s="102"/>
      <c r="L16" s="74"/>
      <c r="M16" s="75"/>
      <c r="N16" s="181"/>
      <c r="O16" s="176"/>
      <c r="P16" s="87">
        <v>30</v>
      </c>
      <c r="Q16" s="75" t="s">
        <v>13</v>
      </c>
      <c r="R16" s="88">
        <v>1</v>
      </c>
      <c r="S16" s="89">
        <v>30</v>
      </c>
      <c r="T16" s="75" t="s">
        <v>14</v>
      </c>
      <c r="U16" s="90">
        <v>2</v>
      </c>
      <c r="V16" s="91">
        <f t="shared" si="0"/>
        <v>60</v>
      </c>
      <c r="W16" s="92">
        <f t="shared" si="1"/>
        <v>3</v>
      </c>
    </row>
    <row r="17" spans="1:23" x14ac:dyDescent="0.3">
      <c r="A17" s="82" t="s">
        <v>53</v>
      </c>
      <c r="B17" s="93" t="s">
        <v>37</v>
      </c>
      <c r="C17" s="68" t="s">
        <v>42</v>
      </c>
      <c r="D17" s="121">
        <v>30</v>
      </c>
      <c r="E17" s="75" t="s">
        <v>13</v>
      </c>
      <c r="F17" s="71">
        <v>1</v>
      </c>
      <c r="G17" s="70">
        <v>30</v>
      </c>
      <c r="H17" s="75" t="s">
        <v>14</v>
      </c>
      <c r="I17" s="122">
        <v>2</v>
      </c>
      <c r="J17" s="114"/>
      <c r="K17" s="75"/>
      <c r="L17" s="184"/>
      <c r="M17" s="185"/>
      <c r="N17" s="75"/>
      <c r="O17" s="176"/>
      <c r="P17" s="87"/>
      <c r="Q17" s="89"/>
      <c r="R17" s="88"/>
      <c r="S17" s="89"/>
      <c r="T17" s="89"/>
      <c r="U17" s="90"/>
      <c r="V17" s="91">
        <f t="shared" si="0"/>
        <v>60</v>
      </c>
      <c r="W17" s="92">
        <f t="shared" si="1"/>
        <v>3</v>
      </c>
    </row>
    <row r="18" spans="1:23" x14ac:dyDescent="0.3">
      <c r="A18" s="82" t="s">
        <v>56</v>
      </c>
      <c r="B18" s="93" t="s">
        <v>37</v>
      </c>
      <c r="C18" s="104" t="s">
        <v>54</v>
      </c>
      <c r="D18" s="121"/>
      <c r="E18" s="75"/>
      <c r="F18" s="71"/>
      <c r="G18" s="70"/>
      <c r="H18" s="75"/>
      <c r="I18" s="122"/>
      <c r="J18" s="114">
        <v>30</v>
      </c>
      <c r="K18" s="75" t="s">
        <v>13</v>
      </c>
      <c r="L18" s="74">
        <v>1</v>
      </c>
      <c r="M18" s="75">
        <v>30</v>
      </c>
      <c r="N18" s="75" t="s">
        <v>14</v>
      </c>
      <c r="O18" s="176">
        <v>2</v>
      </c>
      <c r="P18" s="87"/>
      <c r="Q18" s="89"/>
      <c r="R18" s="88"/>
      <c r="S18" s="89"/>
      <c r="T18" s="89"/>
      <c r="U18" s="90"/>
      <c r="V18" s="91">
        <v>60</v>
      </c>
      <c r="W18" s="92">
        <v>3</v>
      </c>
    </row>
    <row r="19" spans="1:23" x14ac:dyDescent="0.3">
      <c r="A19" s="82" t="s">
        <v>57</v>
      </c>
      <c r="B19" s="93" t="s">
        <v>37</v>
      </c>
      <c r="C19" s="104" t="s">
        <v>54</v>
      </c>
      <c r="D19" s="121"/>
      <c r="E19" s="70"/>
      <c r="F19" s="71"/>
      <c r="G19" s="70"/>
      <c r="H19" s="70"/>
      <c r="I19" s="122"/>
      <c r="J19" s="114"/>
      <c r="K19" s="75"/>
      <c r="L19" s="74"/>
      <c r="M19" s="75"/>
      <c r="N19" s="75"/>
      <c r="O19" s="176"/>
      <c r="P19" s="87">
        <v>30</v>
      </c>
      <c r="Q19" s="75" t="s">
        <v>14</v>
      </c>
      <c r="R19" s="88">
        <v>2</v>
      </c>
      <c r="S19" s="89"/>
      <c r="T19" s="75"/>
      <c r="U19" s="90"/>
      <c r="V19" s="91">
        <f t="shared" ref="V19:V29" si="2">SUM(D19,G19,J19,M19,P19,S19)</f>
        <v>30</v>
      </c>
      <c r="W19" s="92">
        <f t="shared" ref="W19:W29" si="3">SUM(F19,I19,L19,O19,R19,U19)</f>
        <v>2</v>
      </c>
    </row>
    <row r="20" spans="1:23" x14ac:dyDescent="0.3">
      <c r="A20" s="82" t="s">
        <v>55</v>
      </c>
      <c r="B20" s="93" t="s">
        <v>37</v>
      </c>
      <c r="C20" s="68" t="s">
        <v>54</v>
      </c>
      <c r="D20" s="85">
        <v>30</v>
      </c>
      <c r="E20" s="75" t="s">
        <v>13</v>
      </c>
      <c r="F20" s="74">
        <v>1</v>
      </c>
      <c r="G20" s="75">
        <v>30</v>
      </c>
      <c r="H20" s="75" t="s">
        <v>14</v>
      </c>
      <c r="I20" s="86">
        <v>2</v>
      </c>
      <c r="J20" s="114"/>
      <c r="K20" s="75"/>
      <c r="L20" s="74"/>
      <c r="M20" s="75"/>
      <c r="N20" s="75"/>
      <c r="O20" s="176"/>
      <c r="P20" s="87"/>
      <c r="Q20" s="89"/>
      <c r="R20" s="88"/>
      <c r="S20" s="89"/>
      <c r="T20" s="89"/>
      <c r="U20" s="90"/>
      <c r="V20" s="91">
        <f t="shared" si="2"/>
        <v>60</v>
      </c>
      <c r="W20" s="92">
        <f t="shared" si="3"/>
        <v>3</v>
      </c>
    </row>
    <row r="21" spans="1:23" ht="15" customHeight="1" x14ac:dyDescent="0.3">
      <c r="A21" s="82" t="s">
        <v>58</v>
      </c>
      <c r="B21" s="93" t="s">
        <v>37</v>
      </c>
      <c r="C21" s="68" t="s">
        <v>42</v>
      </c>
      <c r="D21" s="121">
        <v>30</v>
      </c>
      <c r="E21" s="75" t="s">
        <v>13</v>
      </c>
      <c r="F21" s="71">
        <v>1</v>
      </c>
      <c r="G21" s="70">
        <v>30</v>
      </c>
      <c r="H21" s="75" t="s">
        <v>14</v>
      </c>
      <c r="I21" s="122">
        <v>2</v>
      </c>
      <c r="J21" s="114"/>
      <c r="K21" s="75"/>
      <c r="L21" s="74"/>
      <c r="M21" s="75"/>
      <c r="N21" s="75"/>
      <c r="O21" s="176"/>
      <c r="P21" s="87"/>
      <c r="Q21" s="89"/>
      <c r="R21" s="88"/>
      <c r="S21" s="89"/>
      <c r="T21" s="89"/>
      <c r="U21" s="90"/>
      <c r="V21" s="91">
        <f t="shared" si="2"/>
        <v>60</v>
      </c>
      <c r="W21" s="92">
        <f t="shared" si="3"/>
        <v>3</v>
      </c>
    </row>
    <row r="22" spans="1:23" x14ac:dyDescent="0.3">
      <c r="A22" s="82" t="s">
        <v>59</v>
      </c>
      <c r="B22" s="93" t="s">
        <v>37</v>
      </c>
      <c r="C22" s="68" t="s">
        <v>42</v>
      </c>
      <c r="D22" s="121"/>
      <c r="E22" s="96"/>
      <c r="F22" s="71"/>
      <c r="G22" s="70"/>
      <c r="H22" s="70"/>
      <c r="I22" s="122"/>
      <c r="J22" s="114"/>
      <c r="K22" s="75"/>
      <c r="L22" s="74"/>
      <c r="M22" s="75"/>
      <c r="N22" s="75"/>
      <c r="O22" s="176"/>
      <c r="P22" s="87">
        <v>15</v>
      </c>
      <c r="Q22" s="89" t="s">
        <v>13</v>
      </c>
      <c r="R22" s="88">
        <v>1</v>
      </c>
      <c r="S22" s="89"/>
      <c r="T22" s="89"/>
      <c r="U22" s="90"/>
      <c r="V22" s="91">
        <f t="shared" si="2"/>
        <v>15</v>
      </c>
      <c r="W22" s="92">
        <f t="shared" si="3"/>
        <v>1</v>
      </c>
    </row>
    <row r="23" spans="1:23" x14ac:dyDescent="0.3">
      <c r="A23" s="82" t="s">
        <v>60</v>
      </c>
      <c r="B23" s="93" t="s">
        <v>37</v>
      </c>
      <c r="C23" s="68" t="s">
        <v>42</v>
      </c>
      <c r="D23" s="193"/>
      <c r="E23" s="188"/>
      <c r="F23" s="212"/>
      <c r="G23" s="70">
        <v>15</v>
      </c>
      <c r="H23" s="75" t="s">
        <v>14</v>
      </c>
      <c r="I23" s="122">
        <v>1</v>
      </c>
      <c r="J23" s="114"/>
      <c r="K23" s="75"/>
      <c r="L23" s="74"/>
      <c r="M23" s="75"/>
      <c r="N23" s="75"/>
      <c r="O23" s="176"/>
      <c r="P23" s="87"/>
      <c r="Q23" s="89"/>
      <c r="R23" s="88"/>
      <c r="S23" s="89"/>
      <c r="T23" s="89"/>
      <c r="U23" s="90"/>
      <c r="V23" s="91">
        <f t="shared" si="2"/>
        <v>15</v>
      </c>
      <c r="W23" s="92">
        <f t="shared" si="3"/>
        <v>1</v>
      </c>
    </row>
    <row r="24" spans="1:23" x14ac:dyDescent="0.3">
      <c r="A24" s="82" t="s">
        <v>61</v>
      </c>
      <c r="B24" s="93" t="s">
        <v>37</v>
      </c>
      <c r="C24" s="68" t="s">
        <v>42</v>
      </c>
      <c r="D24" s="121">
        <v>2</v>
      </c>
      <c r="E24" s="185" t="s">
        <v>13</v>
      </c>
      <c r="F24" s="71">
        <v>0</v>
      </c>
      <c r="G24" s="70"/>
      <c r="H24" s="70"/>
      <c r="I24" s="122"/>
      <c r="J24" s="114"/>
      <c r="K24" s="75"/>
      <c r="L24" s="74"/>
      <c r="M24" s="75"/>
      <c r="N24" s="75"/>
      <c r="O24" s="176"/>
      <c r="P24" s="87"/>
      <c r="Q24" s="89"/>
      <c r="R24" s="88"/>
      <c r="S24" s="89"/>
      <c r="T24" s="89"/>
      <c r="U24" s="90"/>
      <c r="V24" s="91">
        <f t="shared" si="2"/>
        <v>2</v>
      </c>
      <c r="W24" s="92">
        <f t="shared" si="3"/>
        <v>0</v>
      </c>
    </row>
    <row r="25" spans="1:23" x14ac:dyDescent="0.3">
      <c r="A25" s="82" t="s">
        <v>62</v>
      </c>
      <c r="B25" s="93" t="s">
        <v>37</v>
      </c>
      <c r="C25" s="68" t="s">
        <v>42</v>
      </c>
      <c r="D25" s="121">
        <v>4</v>
      </c>
      <c r="E25" s="75" t="s">
        <v>13</v>
      </c>
      <c r="F25" s="71">
        <v>0</v>
      </c>
      <c r="G25" s="70"/>
      <c r="H25" s="70"/>
      <c r="I25" s="122"/>
      <c r="J25" s="114"/>
      <c r="K25" s="75"/>
      <c r="L25" s="74"/>
      <c r="M25" s="75"/>
      <c r="N25" s="75"/>
      <c r="O25" s="176"/>
      <c r="P25" s="87"/>
      <c r="Q25" s="89"/>
      <c r="R25" s="88"/>
      <c r="S25" s="89"/>
      <c r="T25" s="89"/>
      <c r="U25" s="90"/>
      <c r="V25" s="91">
        <f t="shared" si="2"/>
        <v>4</v>
      </c>
      <c r="W25" s="92">
        <f t="shared" si="3"/>
        <v>0</v>
      </c>
    </row>
    <row r="26" spans="1:23" x14ac:dyDescent="0.3">
      <c r="A26" s="125" t="s">
        <v>63</v>
      </c>
      <c r="B26" s="67" t="s">
        <v>41</v>
      </c>
      <c r="C26" s="104" t="s">
        <v>54</v>
      </c>
      <c r="D26" s="121">
        <v>30</v>
      </c>
      <c r="E26" s="137" t="s">
        <v>64</v>
      </c>
      <c r="F26" s="71">
        <v>2</v>
      </c>
      <c r="G26" s="70">
        <v>30</v>
      </c>
      <c r="H26" s="75" t="s">
        <v>64</v>
      </c>
      <c r="I26" s="122">
        <v>2</v>
      </c>
      <c r="J26" s="114">
        <v>30</v>
      </c>
      <c r="K26" s="75" t="s">
        <v>64</v>
      </c>
      <c r="L26" s="74">
        <v>2</v>
      </c>
      <c r="M26" s="75">
        <v>30</v>
      </c>
      <c r="N26" s="75" t="s">
        <v>14</v>
      </c>
      <c r="O26" s="176">
        <v>3</v>
      </c>
      <c r="P26" s="87"/>
      <c r="Q26" s="89"/>
      <c r="R26" s="88"/>
      <c r="S26" s="89"/>
      <c r="T26" s="89"/>
      <c r="U26" s="90"/>
      <c r="V26" s="91">
        <f t="shared" si="2"/>
        <v>120</v>
      </c>
      <c r="W26" s="236">
        <f t="shared" si="3"/>
        <v>9</v>
      </c>
    </row>
    <row r="27" spans="1:23" x14ac:dyDescent="0.3">
      <c r="A27" s="125" t="s">
        <v>65</v>
      </c>
      <c r="B27" s="67" t="s">
        <v>41</v>
      </c>
      <c r="C27" s="104" t="s">
        <v>54</v>
      </c>
      <c r="D27" s="126">
        <v>30</v>
      </c>
      <c r="E27" s="127" t="s">
        <v>13</v>
      </c>
      <c r="F27" s="127">
        <v>0</v>
      </c>
      <c r="G27" s="75">
        <v>30</v>
      </c>
      <c r="H27" s="75" t="s">
        <v>13</v>
      </c>
      <c r="I27" s="86">
        <v>0</v>
      </c>
      <c r="J27" s="228"/>
      <c r="K27" s="92"/>
      <c r="L27" s="92"/>
      <c r="M27" s="92"/>
      <c r="N27" s="92"/>
      <c r="O27" s="229"/>
      <c r="P27" s="87"/>
      <c r="Q27" s="89"/>
      <c r="R27" s="88"/>
      <c r="S27" s="89"/>
      <c r="T27" s="89"/>
      <c r="U27" s="90"/>
      <c r="V27" s="91">
        <f t="shared" si="2"/>
        <v>60</v>
      </c>
      <c r="W27" s="236">
        <f t="shared" si="3"/>
        <v>0</v>
      </c>
    </row>
    <row r="28" spans="1:23" x14ac:dyDescent="0.3">
      <c r="A28" s="130" t="s">
        <v>66</v>
      </c>
      <c r="B28" s="131" t="s">
        <v>37</v>
      </c>
      <c r="C28" s="132" t="s">
        <v>42</v>
      </c>
      <c r="D28" s="186"/>
      <c r="E28" s="56"/>
      <c r="F28" s="200"/>
      <c r="G28" s="96"/>
      <c r="H28" s="96"/>
      <c r="I28" s="135"/>
      <c r="J28" s="136"/>
      <c r="K28" s="137"/>
      <c r="L28" s="138"/>
      <c r="M28" s="137"/>
      <c r="N28" s="137"/>
      <c r="O28" s="139"/>
      <c r="P28" s="140">
        <v>15</v>
      </c>
      <c r="Q28" s="137" t="s">
        <v>14</v>
      </c>
      <c r="R28" s="94">
        <v>1</v>
      </c>
      <c r="S28" s="95"/>
      <c r="T28" s="95"/>
      <c r="U28" s="141"/>
      <c r="V28" s="142">
        <f t="shared" si="2"/>
        <v>15</v>
      </c>
      <c r="W28" s="143">
        <f t="shared" si="3"/>
        <v>1</v>
      </c>
    </row>
    <row r="29" spans="1:23" x14ac:dyDescent="0.3">
      <c r="A29" s="144" t="s">
        <v>67</v>
      </c>
      <c r="B29" s="145" t="s">
        <v>41</v>
      </c>
      <c r="C29" s="144"/>
      <c r="D29" s="146"/>
      <c r="E29" s="146"/>
      <c r="F29" s="146"/>
      <c r="G29" s="147">
        <v>15</v>
      </c>
      <c r="H29" s="147" t="s">
        <v>13</v>
      </c>
      <c r="I29" s="147">
        <v>2</v>
      </c>
      <c r="J29" s="147"/>
      <c r="K29" s="147"/>
      <c r="L29" s="147"/>
      <c r="M29" s="147">
        <v>15</v>
      </c>
      <c r="N29" s="147" t="s">
        <v>13</v>
      </c>
      <c r="O29" s="147">
        <v>2</v>
      </c>
      <c r="P29" s="147"/>
      <c r="Q29" s="147"/>
      <c r="R29" s="147"/>
      <c r="S29" s="147">
        <v>15</v>
      </c>
      <c r="T29" s="147" t="s">
        <v>13</v>
      </c>
      <c r="U29" s="147">
        <v>2</v>
      </c>
      <c r="V29" s="147">
        <f t="shared" si="2"/>
        <v>45</v>
      </c>
      <c r="W29" s="147">
        <f t="shared" si="3"/>
        <v>6</v>
      </c>
    </row>
    <row r="30" spans="1:23" x14ac:dyDescent="0.3">
      <c r="A30" s="514" t="s">
        <v>68</v>
      </c>
      <c r="B30" s="514"/>
      <c r="C30" s="514"/>
      <c r="D30" s="514"/>
      <c r="E30" s="514"/>
      <c r="F30" s="514"/>
      <c r="G30" s="514"/>
      <c r="H30" s="514"/>
      <c r="I30" s="514"/>
      <c r="J30" s="514"/>
      <c r="K30" s="514"/>
      <c r="L30" s="514"/>
      <c r="M30" s="514"/>
      <c r="N30" s="514"/>
      <c r="O30" s="514"/>
      <c r="P30" s="514"/>
      <c r="Q30" s="514"/>
      <c r="R30" s="514"/>
      <c r="S30" s="514"/>
      <c r="T30" s="514"/>
      <c r="U30" s="514"/>
      <c r="V30" s="514"/>
      <c r="W30" s="273">
        <v>9</v>
      </c>
    </row>
    <row r="31" spans="1:23" s="149" customFormat="1" ht="13.5" x14ac:dyDescent="0.3">
      <c r="A31" s="203"/>
      <c r="B31" s="150"/>
      <c r="C31" s="151" t="s">
        <v>69</v>
      </c>
      <c r="D31" s="152">
        <f>SUM(D5:D29)</f>
        <v>291</v>
      </c>
      <c r="E31" s="152"/>
      <c r="F31" s="153">
        <f>SUM(F5:F29)</f>
        <v>20</v>
      </c>
      <c r="G31" s="152">
        <f>SUM(G5:G29)</f>
        <v>315</v>
      </c>
      <c r="H31" s="152"/>
      <c r="I31" s="153">
        <f>SUM(I5:I29)</f>
        <v>26</v>
      </c>
      <c r="J31" s="154">
        <f>SUM(J5:J30)</f>
        <v>360</v>
      </c>
      <c r="K31" s="154"/>
      <c r="L31" s="240">
        <f>SUM(L5:L30)</f>
        <v>29</v>
      </c>
      <c r="M31" s="154">
        <f>SUM(M5:M30)</f>
        <v>345</v>
      </c>
      <c r="N31" s="154"/>
      <c r="O31" s="155">
        <f>SUM(O5:O30)</f>
        <v>31</v>
      </c>
      <c r="P31" s="156">
        <f>SUM(P5:P30)</f>
        <v>405</v>
      </c>
      <c r="Q31" s="156"/>
      <c r="R31" s="157">
        <f>SUM(R5:R30)</f>
        <v>32</v>
      </c>
      <c r="S31" s="156">
        <f>SUM(S5:S30)</f>
        <v>255</v>
      </c>
      <c r="T31" s="156"/>
      <c r="U31" s="157">
        <f>SUM(U5:U30)</f>
        <v>33</v>
      </c>
      <c r="V31" s="151">
        <f>SUM(V5:V29)</f>
        <v>1971</v>
      </c>
      <c r="W31" s="241">
        <f>SUM(W4:W29)</f>
        <v>171</v>
      </c>
    </row>
    <row r="32" spans="1:23" s="149" customFormat="1" ht="13.5" x14ac:dyDescent="0.3">
      <c r="A32" s="150"/>
      <c r="B32" s="150"/>
      <c r="C32" s="160" t="s">
        <v>70</v>
      </c>
      <c r="D32" s="501">
        <f>SUM(D31,G31)-(D12+G12)</f>
        <v>576</v>
      </c>
      <c r="E32" s="501"/>
      <c r="F32" s="501"/>
      <c r="G32" s="501">
        <f>SUM(F31,I31)</f>
        <v>46</v>
      </c>
      <c r="H32" s="501"/>
      <c r="I32" s="501"/>
      <c r="J32" s="501">
        <f>SUM(J31,M31)-(J12+M12)</f>
        <v>675</v>
      </c>
      <c r="K32" s="501"/>
      <c r="L32" s="501"/>
      <c r="M32" s="501">
        <f>SUM(L31,O31)</f>
        <v>60</v>
      </c>
      <c r="N32" s="501"/>
      <c r="O32" s="501"/>
      <c r="P32" s="501">
        <f>SUM(P31,S31)-(P12+S12)</f>
        <v>600</v>
      </c>
      <c r="Q32" s="501"/>
      <c r="R32" s="501"/>
      <c r="S32" s="501">
        <f>SUM(R31,U31)</f>
        <v>65</v>
      </c>
      <c r="T32" s="501"/>
      <c r="U32" s="501"/>
      <c r="V32" s="477"/>
      <c r="W32" s="162">
        <f>W31+W30</f>
        <v>180</v>
      </c>
    </row>
    <row r="33" spans="1:23" s="149" customFormat="1" ht="13.5" x14ac:dyDescent="0.3">
      <c r="A33" s="150"/>
      <c r="B33" s="150"/>
      <c r="C33" s="150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209">
        <f>SUM(W26,W27,W12,W7,W6,W30,W15,W29)</f>
        <v>56</v>
      </c>
      <c r="W33" s="478" t="s">
        <v>5</v>
      </c>
    </row>
    <row r="34" spans="1:23" hidden="1" x14ac:dyDescent="0.3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276">
        <f>(100*V33)/W32</f>
        <v>31.111111111111111</v>
      </c>
      <c r="W34" s="32"/>
    </row>
  </sheetData>
  <mergeCells count="22">
    <mergeCell ref="A30:V30"/>
    <mergeCell ref="D32:F32"/>
    <mergeCell ref="G32:I32"/>
    <mergeCell ref="J32:L32"/>
    <mergeCell ref="M32:O32"/>
    <mergeCell ref="P32:R32"/>
    <mergeCell ref="S32:U32"/>
    <mergeCell ref="A1:W1"/>
    <mergeCell ref="A2:A4"/>
    <mergeCell ref="B2:B4"/>
    <mergeCell ref="C2:C4"/>
    <mergeCell ref="D2:I2"/>
    <mergeCell ref="J2:O2"/>
    <mergeCell ref="P2:U2"/>
    <mergeCell ref="V2:V4"/>
    <mergeCell ref="W2:W4"/>
    <mergeCell ref="D3:F3"/>
    <mergeCell ref="G3:I3"/>
    <mergeCell ref="J3:L3"/>
    <mergeCell ref="M3:O3"/>
    <mergeCell ref="P3:R3"/>
    <mergeCell ref="S3:U3"/>
  </mergeCells>
  <pageMargins left="0.23611111111111099" right="0.23611111111111099" top="0.39374999999999999" bottom="0.39374999999999999" header="0.51180555555555496" footer="0.51180555555555496"/>
  <pageSetup paperSize="9" firstPageNumber="0" fitToHeight="0" orientation="landscape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55E0D"/>
    <pageSetUpPr fitToPage="1"/>
  </sheetPr>
  <dimension ref="A1:AMJ31"/>
  <sheetViews>
    <sheetView tabSelected="1" topLeftCell="A5" zoomScaleNormal="100" workbookViewId="0">
      <selection activeCell="A24" sqref="A24:F24"/>
    </sheetView>
  </sheetViews>
  <sheetFormatPr defaultColWidth="11.42578125" defaultRowHeight="15.75" x14ac:dyDescent="0.3"/>
  <cols>
    <col min="1" max="1" width="35.7109375" style="1" customWidth="1"/>
    <col min="2" max="2" width="13.5703125" style="1" customWidth="1"/>
    <col min="3" max="3" width="8.42578125" style="1" customWidth="1"/>
    <col min="4" max="4" width="5.5703125" style="1" customWidth="1"/>
    <col min="5" max="5" width="4" style="1" customWidth="1"/>
    <col min="6" max="6" width="5.28515625" style="1" customWidth="1"/>
    <col min="7" max="7" width="5.5703125" style="1" customWidth="1"/>
    <col min="8" max="8" width="4" style="1" customWidth="1"/>
    <col min="9" max="9" width="5.28515625" style="1" customWidth="1"/>
    <col min="10" max="10" width="5.5703125" style="1" customWidth="1"/>
    <col min="11" max="11" width="4" style="1" customWidth="1"/>
    <col min="12" max="12" width="5.28515625" style="1" customWidth="1"/>
    <col min="13" max="13" width="5.5703125" style="1" customWidth="1"/>
    <col min="14" max="14" width="4" style="1" customWidth="1"/>
    <col min="15" max="15" width="5.28515625" style="1" customWidth="1"/>
    <col min="16" max="16" width="6.140625" style="1" customWidth="1"/>
    <col min="17" max="17" width="6.28515625" style="1" customWidth="1"/>
    <col min="18" max="1024" width="11.42578125" style="1"/>
  </cols>
  <sheetData>
    <row r="1" spans="1:23" s="351" customFormat="1" ht="13.5" x14ac:dyDescent="0.3">
      <c r="A1" s="515" t="s">
        <v>137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  <c r="O1" s="515"/>
      <c r="P1" s="515"/>
      <c r="Q1" s="515"/>
    </row>
    <row r="2" spans="1:23" s="351" customFormat="1" ht="12" customHeight="1" x14ac:dyDescent="0.3">
      <c r="A2" s="501" t="s">
        <v>26</v>
      </c>
      <c r="B2" s="502" t="s">
        <v>1</v>
      </c>
      <c r="C2" s="503" t="s">
        <v>2</v>
      </c>
      <c r="D2" s="504" t="s">
        <v>27</v>
      </c>
      <c r="E2" s="504"/>
      <c r="F2" s="504"/>
      <c r="G2" s="504"/>
      <c r="H2" s="504"/>
      <c r="I2" s="504"/>
      <c r="J2" s="505" t="s">
        <v>28</v>
      </c>
      <c r="K2" s="505"/>
      <c r="L2" s="505"/>
      <c r="M2" s="505"/>
      <c r="N2" s="505"/>
      <c r="O2" s="505"/>
      <c r="P2" s="516" t="s">
        <v>4</v>
      </c>
      <c r="Q2" s="502" t="s">
        <v>5</v>
      </c>
      <c r="W2" s="406"/>
    </row>
    <row r="3" spans="1:23" s="351" customFormat="1" ht="13.5" x14ac:dyDescent="0.3">
      <c r="A3" s="501"/>
      <c r="B3" s="502"/>
      <c r="C3" s="503"/>
      <c r="D3" s="508" t="s">
        <v>30</v>
      </c>
      <c r="E3" s="508"/>
      <c r="F3" s="508"/>
      <c r="G3" s="509" t="s">
        <v>31</v>
      </c>
      <c r="H3" s="509"/>
      <c r="I3" s="509"/>
      <c r="J3" s="510" t="s">
        <v>32</v>
      </c>
      <c r="K3" s="510"/>
      <c r="L3" s="510"/>
      <c r="M3" s="511" t="s">
        <v>33</v>
      </c>
      <c r="N3" s="511"/>
      <c r="O3" s="511"/>
      <c r="P3" s="516"/>
      <c r="Q3" s="502"/>
      <c r="W3" s="407"/>
    </row>
    <row r="4" spans="1:23" s="351" customFormat="1" ht="13.5" x14ac:dyDescent="0.3">
      <c r="A4" s="501"/>
      <c r="B4" s="502"/>
      <c r="C4" s="503"/>
      <c r="D4" s="35" t="s">
        <v>8</v>
      </c>
      <c r="E4" s="36" t="s">
        <v>9</v>
      </c>
      <c r="F4" s="37" t="s">
        <v>5</v>
      </c>
      <c r="G4" s="36" t="s">
        <v>8</v>
      </c>
      <c r="H4" s="36" t="s">
        <v>9</v>
      </c>
      <c r="I4" s="38" t="s">
        <v>5</v>
      </c>
      <c r="J4" s="39" t="s">
        <v>8</v>
      </c>
      <c r="K4" s="36" t="s">
        <v>9</v>
      </c>
      <c r="L4" s="40" t="s">
        <v>5</v>
      </c>
      <c r="M4" s="41" t="s">
        <v>8</v>
      </c>
      <c r="N4" s="36" t="s">
        <v>9</v>
      </c>
      <c r="O4" s="42" t="s">
        <v>5</v>
      </c>
      <c r="P4" s="516"/>
      <c r="Q4" s="502"/>
      <c r="W4" s="409"/>
    </row>
    <row r="5" spans="1:23" ht="15" customHeight="1" x14ac:dyDescent="0.3">
      <c r="A5" s="479" t="s">
        <v>36</v>
      </c>
      <c r="B5" s="93" t="s">
        <v>37</v>
      </c>
      <c r="C5" s="68" t="s">
        <v>38</v>
      </c>
      <c r="D5" s="51">
        <v>30</v>
      </c>
      <c r="E5" s="61" t="s">
        <v>39</v>
      </c>
      <c r="F5" s="171">
        <v>9</v>
      </c>
      <c r="G5" s="61">
        <v>30</v>
      </c>
      <c r="H5" s="61" t="s">
        <v>39</v>
      </c>
      <c r="I5" s="54">
        <v>9</v>
      </c>
      <c r="J5" s="172">
        <v>30</v>
      </c>
      <c r="K5" s="61" t="s">
        <v>39</v>
      </c>
      <c r="L5" s="173">
        <v>10</v>
      </c>
      <c r="M5" s="174">
        <v>30</v>
      </c>
      <c r="N5" s="61" t="s">
        <v>107</v>
      </c>
      <c r="O5" s="175">
        <v>16</v>
      </c>
      <c r="P5" s="91">
        <f t="shared" ref="P5:P15" si="0">SUM(D5,G5,J5,M5)</f>
        <v>120</v>
      </c>
      <c r="Q5" s="92">
        <f t="shared" ref="Q5:Q15" si="1">SUM(F5,I5,L5,O5)</f>
        <v>44</v>
      </c>
    </row>
    <row r="6" spans="1:23" x14ac:dyDescent="0.3">
      <c r="A6" s="82" t="s">
        <v>72</v>
      </c>
      <c r="B6" s="226" t="s">
        <v>41</v>
      </c>
      <c r="C6" s="104" t="s">
        <v>54</v>
      </c>
      <c r="D6" s="121"/>
      <c r="E6" s="70"/>
      <c r="F6" s="71"/>
      <c r="G6" s="70"/>
      <c r="H6" s="70"/>
      <c r="I6" s="122"/>
      <c r="J6" s="114">
        <v>15</v>
      </c>
      <c r="K6" s="70" t="s">
        <v>13</v>
      </c>
      <c r="L6" s="74">
        <v>3</v>
      </c>
      <c r="M6" s="75"/>
      <c r="N6" s="70"/>
      <c r="O6" s="176"/>
      <c r="P6" s="91">
        <f t="shared" si="0"/>
        <v>15</v>
      </c>
      <c r="Q6" s="92">
        <f t="shared" si="1"/>
        <v>3</v>
      </c>
    </row>
    <row r="7" spans="1:23" x14ac:dyDescent="0.3">
      <c r="A7" s="82" t="s">
        <v>73</v>
      </c>
      <c r="B7" s="226" t="s">
        <v>41</v>
      </c>
      <c r="C7" s="104" t="s">
        <v>47</v>
      </c>
      <c r="D7" s="121"/>
      <c r="E7" s="70"/>
      <c r="F7" s="71"/>
      <c r="G7" s="70"/>
      <c r="H7" s="70"/>
      <c r="I7" s="122"/>
      <c r="J7" s="114"/>
      <c r="K7" s="70"/>
      <c r="L7" s="74"/>
      <c r="M7" s="75">
        <v>4</v>
      </c>
      <c r="N7" s="70" t="s">
        <v>13</v>
      </c>
      <c r="O7" s="176">
        <v>4</v>
      </c>
      <c r="P7" s="91">
        <f t="shared" si="0"/>
        <v>4</v>
      </c>
      <c r="Q7" s="92">
        <f t="shared" si="1"/>
        <v>4</v>
      </c>
    </row>
    <row r="8" spans="1:23" x14ac:dyDescent="0.3">
      <c r="A8" s="82" t="s">
        <v>43</v>
      </c>
      <c r="B8" s="177" t="s">
        <v>41</v>
      </c>
      <c r="C8" s="68" t="s">
        <v>42</v>
      </c>
      <c r="D8" s="114">
        <v>30</v>
      </c>
      <c r="E8" s="70" t="s">
        <v>39</v>
      </c>
      <c r="F8" s="74">
        <v>5</v>
      </c>
      <c r="G8" s="75">
        <v>30</v>
      </c>
      <c r="H8" s="70" t="s">
        <v>39</v>
      </c>
      <c r="I8" s="176">
        <v>5</v>
      </c>
      <c r="J8" s="128"/>
      <c r="K8" s="93"/>
      <c r="L8" s="93"/>
      <c r="M8" s="93"/>
      <c r="N8" s="93"/>
      <c r="O8" s="129"/>
      <c r="P8" s="91">
        <f t="shared" si="0"/>
        <v>60</v>
      </c>
      <c r="Q8" s="92">
        <f t="shared" si="1"/>
        <v>10</v>
      </c>
    </row>
    <row r="9" spans="1:23" x14ac:dyDescent="0.3">
      <c r="A9" s="48" t="s">
        <v>119</v>
      </c>
      <c r="B9" s="67" t="s">
        <v>37</v>
      </c>
      <c r="C9" s="104" t="s">
        <v>47</v>
      </c>
      <c r="D9" s="121">
        <v>15</v>
      </c>
      <c r="E9" s="70" t="s">
        <v>13</v>
      </c>
      <c r="F9" s="71">
        <v>1</v>
      </c>
      <c r="G9" s="70">
        <v>15</v>
      </c>
      <c r="H9" s="70" t="s">
        <v>13</v>
      </c>
      <c r="I9" s="122">
        <v>1</v>
      </c>
      <c r="J9" s="114">
        <v>30</v>
      </c>
      <c r="K9" s="70" t="s">
        <v>13</v>
      </c>
      <c r="L9" s="110">
        <v>2</v>
      </c>
      <c r="M9" s="75">
        <v>30</v>
      </c>
      <c r="N9" s="70" t="s">
        <v>13</v>
      </c>
      <c r="O9" s="182">
        <v>2</v>
      </c>
      <c r="P9" s="91">
        <f t="shared" si="0"/>
        <v>90</v>
      </c>
      <c r="Q9" s="92">
        <f t="shared" si="1"/>
        <v>6</v>
      </c>
    </row>
    <row r="10" spans="1:23" x14ac:dyDescent="0.3">
      <c r="A10" s="82" t="s">
        <v>127</v>
      </c>
      <c r="B10" s="67" t="s">
        <v>37</v>
      </c>
      <c r="C10" s="104" t="s">
        <v>20</v>
      </c>
      <c r="D10" s="121">
        <v>15</v>
      </c>
      <c r="E10" s="70" t="s">
        <v>13</v>
      </c>
      <c r="F10" s="71">
        <v>1</v>
      </c>
      <c r="G10" s="70">
        <v>15</v>
      </c>
      <c r="H10" s="70" t="s">
        <v>13</v>
      </c>
      <c r="I10" s="122">
        <v>1</v>
      </c>
      <c r="J10" s="114"/>
      <c r="K10" s="70"/>
      <c r="L10" s="74"/>
      <c r="M10" s="75"/>
      <c r="N10" s="70"/>
      <c r="O10" s="176"/>
      <c r="P10" s="91">
        <f t="shared" si="0"/>
        <v>30</v>
      </c>
      <c r="Q10" s="92">
        <f t="shared" si="1"/>
        <v>2</v>
      </c>
    </row>
    <row r="11" spans="1:23" x14ac:dyDescent="0.3">
      <c r="A11" s="82" t="s">
        <v>124</v>
      </c>
      <c r="B11" s="67" t="s">
        <v>37</v>
      </c>
      <c r="C11" s="104" t="s">
        <v>136</v>
      </c>
      <c r="D11" s="121">
        <v>15</v>
      </c>
      <c r="E11" s="70" t="s">
        <v>13</v>
      </c>
      <c r="F11" s="71">
        <v>1</v>
      </c>
      <c r="G11" s="70">
        <v>15</v>
      </c>
      <c r="H11" s="70" t="s">
        <v>13</v>
      </c>
      <c r="I11" s="122">
        <v>1</v>
      </c>
      <c r="J11" s="114"/>
      <c r="K11" s="70"/>
      <c r="L11" s="74"/>
      <c r="M11" s="75"/>
      <c r="N11" s="70"/>
      <c r="O11" s="176"/>
      <c r="P11" s="91">
        <f t="shared" si="0"/>
        <v>30</v>
      </c>
      <c r="Q11" s="92">
        <f t="shared" si="1"/>
        <v>2</v>
      </c>
    </row>
    <row r="12" spans="1:23" x14ac:dyDescent="0.3">
      <c r="A12" s="82" t="s">
        <v>116</v>
      </c>
      <c r="B12" s="67" t="s">
        <v>37</v>
      </c>
      <c r="C12" s="68" t="s">
        <v>38</v>
      </c>
      <c r="D12" s="121">
        <v>15</v>
      </c>
      <c r="E12" s="70" t="s">
        <v>64</v>
      </c>
      <c r="F12" s="71">
        <v>1</v>
      </c>
      <c r="G12" s="70">
        <v>15</v>
      </c>
      <c r="H12" s="70" t="s">
        <v>14</v>
      </c>
      <c r="I12" s="122">
        <v>2</v>
      </c>
      <c r="J12" s="114"/>
      <c r="K12" s="70"/>
      <c r="L12" s="74"/>
      <c r="M12" s="75"/>
      <c r="N12" s="70"/>
      <c r="O12" s="176"/>
      <c r="P12" s="91">
        <f t="shared" si="0"/>
        <v>30</v>
      </c>
      <c r="Q12" s="92">
        <f t="shared" si="1"/>
        <v>3</v>
      </c>
    </row>
    <row r="13" spans="1:23" x14ac:dyDescent="0.3">
      <c r="A13" s="82" t="s">
        <v>133</v>
      </c>
      <c r="B13" s="67" t="s">
        <v>37</v>
      </c>
      <c r="C13" s="68" t="s">
        <v>42</v>
      </c>
      <c r="D13" s="114">
        <v>75</v>
      </c>
      <c r="E13" s="75" t="s">
        <v>13</v>
      </c>
      <c r="F13" s="74">
        <v>4</v>
      </c>
      <c r="G13" s="75">
        <v>75</v>
      </c>
      <c r="H13" s="75" t="s">
        <v>13</v>
      </c>
      <c r="I13" s="176">
        <v>4</v>
      </c>
      <c r="J13" s="128"/>
      <c r="K13" s="93"/>
      <c r="L13" s="93"/>
      <c r="M13" s="93"/>
      <c r="N13" s="93"/>
      <c r="O13" s="129"/>
      <c r="P13" s="91">
        <f t="shared" si="0"/>
        <v>150</v>
      </c>
      <c r="Q13" s="92">
        <f t="shared" si="1"/>
        <v>8</v>
      </c>
    </row>
    <row r="14" spans="1:23" x14ac:dyDescent="0.3">
      <c r="A14" s="82" t="s">
        <v>49</v>
      </c>
      <c r="B14" s="67" t="s">
        <v>41</v>
      </c>
      <c r="C14" s="104" t="s">
        <v>20</v>
      </c>
      <c r="D14" s="178">
        <v>15</v>
      </c>
      <c r="E14" s="410" t="s">
        <v>13</v>
      </c>
      <c r="F14" s="106">
        <v>1</v>
      </c>
      <c r="G14" s="107">
        <v>15</v>
      </c>
      <c r="H14" s="410" t="s">
        <v>13</v>
      </c>
      <c r="I14" s="179">
        <v>1</v>
      </c>
      <c r="J14" s="411">
        <v>30</v>
      </c>
      <c r="K14" s="410" t="s">
        <v>13</v>
      </c>
      <c r="L14" s="110">
        <v>2</v>
      </c>
      <c r="M14" s="410">
        <v>30</v>
      </c>
      <c r="N14" s="410" t="s">
        <v>13</v>
      </c>
      <c r="O14" s="182">
        <v>2</v>
      </c>
      <c r="P14" s="91">
        <f t="shared" si="0"/>
        <v>90</v>
      </c>
      <c r="Q14" s="92">
        <f t="shared" si="1"/>
        <v>6</v>
      </c>
    </row>
    <row r="15" spans="1:23" x14ac:dyDescent="0.3">
      <c r="A15" s="82" t="s">
        <v>74</v>
      </c>
      <c r="B15" s="93" t="s">
        <v>37</v>
      </c>
      <c r="C15" s="104" t="s">
        <v>54</v>
      </c>
      <c r="D15" s="114">
        <v>30</v>
      </c>
      <c r="E15" s="102" t="s">
        <v>13</v>
      </c>
      <c r="F15" s="74">
        <v>1</v>
      </c>
      <c r="G15" s="75">
        <v>30</v>
      </c>
      <c r="H15" s="75" t="s">
        <v>14</v>
      </c>
      <c r="I15" s="86">
        <v>2</v>
      </c>
      <c r="J15" s="128"/>
      <c r="K15" s="93"/>
      <c r="L15" s="93"/>
      <c r="M15" s="93"/>
      <c r="N15" s="93"/>
      <c r="O15" s="129"/>
      <c r="P15" s="91">
        <f t="shared" si="0"/>
        <v>60</v>
      </c>
      <c r="Q15" s="92">
        <f t="shared" si="1"/>
        <v>3</v>
      </c>
    </row>
    <row r="16" spans="1:23" ht="15" customHeight="1" x14ac:dyDescent="0.3">
      <c r="A16" s="82" t="s">
        <v>75</v>
      </c>
      <c r="B16" s="93" t="s">
        <v>37</v>
      </c>
      <c r="C16" s="68" t="s">
        <v>42</v>
      </c>
      <c r="D16" s="314"/>
      <c r="E16" s="314"/>
      <c r="F16" s="314"/>
      <c r="G16" s="114">
        <v>30</v>
      </c>
      <c r="H16" s="75" t="s">
        <v>64</v>
      </c>
      <c r="I16" s="74">
        <v>2</v>
      </c>
      <c r="J16" s="114"/>
      <c r="K16" s="75"/>
      <c r="L16" s="74"/>
      <c r="M16" s="75"/>
      <c r="N16" s="75"/>
      <c r="O16" s="176"/>
      <c r="P16" s="91">
        <f>SUM(G16,G16,J16,M16)</f>
        <v>60</v>
      </c>
      <c r="Q16" s="92">
        <f>SUM(I16,I16,L16,O16)</f>
        <v>4</v>
      </c>
    </row>
    <row r="17" spans="1:17" x14ac:dyDescent="0.3">
      <c r="A17" s="130" t="s">
        <v>76</v>
      </c>
      <c r="B17" s="93" t="s">
        <v>37</v>
      </c>
      <c r="C17" s="68" t="s">
        <v>42</v>
      </c>
      <c r="D17" s="70">
        <v>30</v>
      </c>
      <c r="E17" s="75" t="s">
        <v>64</v>
      </c>
      <c r="F17" s="84">
        <v>2</v>
      </c>
      <c r="G17" s="314"/>
      <c r="H17" s="314"/>
      <c r="I17" s="314"/>
      <c r="J17" s="114"/>
      <c r="K17" s="75"/>
      <c r="L17" s="74"/>
      <c r="M17" s="75"/>
      <c r="N17" s="75"/>
      <c r="O17" s="176"/>
      <c r="P17" s="91">
        <f>SUM(D17,D17,J17,M17)</f>
        <v>60</v>
      </c>
      <c r="Q17" s="92">
        <f>SUM(F17,F17,L17,O17)</f>
        <v>4</v>
      </c>
    </row>
    <row r="18" spans="1:17" x14ac:dyDescent="0.3">
      <c r="A18" s="125" t="s">
        <v>77</v>
      </c>
      <c r="B18" s="226" t="s">
        <v>37</v>
      </c>
      <c r="C18" s="68" t="s">
        <v>42</v>
      </c>
      <c r="D18" s="121">
        <v>30</v>
      </c>
      <c r="E18" s="70" t="s">
        <v>14</v>
      </c>
      <c r="F18" s="71">
        <v>2</v>
      </c>
      <c r="G18" s="480"/>
      <c r="H18" s="480"/>
      <c r="I18" s="480"/>
      <c r="J18" s="114"/>
      <c r="K18" s="75"/>
      <c r="L18" s="74"/>
      <c r="M18" s="75"/>
      <c r="N18" s="75"/>
      <c r="O18" s="176"/>
      <c r="P18" s="91">
        <f t="shared" ref="P18:P26" si="2">SUM(D18,G18,J18,M18)</f>
        <v>30</v>
      </c>
      <c r="Q18" s="92">
        <f>SUM(F18,I18,L18,O18)</f>
        <v>2</v>
      </c>
    </row>
    <row r="19" spans="1:17" x14ac:dyDescent="0.3">
      <c r="A19" s="125" t="s">
        <v>78</v>
      </c>
      <c r="B19" s="67" t="s">
        <v>37</v>
      </c>
      <c r="C19" s="68" t="s">
        <v>42</v>
      </c>
      <c r="D19" s="121">
        <v>30</v>
      </c>
      <c r="E19" s="70" t="s">
        <v>13</v>
      </c>
      <c r="F19" s="191">
        <v>2</v>
      </c>
      <c r="G19" s="70">
        <v>30</v>
      </c>
      <c r="H19" s="70" t="s">
        <v>14</v>
      </c>
      <c r="I19" s="122">
        <v>2</v>
      </c>
      <c r="J19" s="114"/>
      <c r="K19" s="75"/>
      <c r="L19" s="74"/>
      <c r="M19" s="75"/>
      <c r="N19" s="75"/>
      <c r="O19" s="176"/>
      <c r="P19" s="91">
        <f t="shared" si="2"/>
        <v>60</v>
      </c>
      <c r="Q19" s="92">
        <v>2</v>
      </c>
    </row>
    <row r="20" spans="1:17" x14ac:dyDescent="0.3">
      <c r="A20" s="125" t="s">
        <v>79</v>
      </c>
      <c r="B20" s="226" t="s">
        <v>37</v>
      </c>
      <c r="C20" s="68" t="s">
        <v>42</v>
      </c>
      <c r="D20" s="193"/>
      <c r="E20" s="188"/>
      <c r="F20" s="188"/>
      <c r="G20" s="70">
        <v>30</v>
      </c>
      <c r="H20" s="70" t="s">
        <v>14</v>
      </c>
      <c r="I20" s="84">
        <v>2</v>
      </c>
      <c r="J20" s="114"/>
      <c r="K20" s="75"/>
      <c r="L20" s="74"/>
      <c r="M20" s="75"/>
      <c r="N20" s="75"/>
      <c r="O20" s="176"/>
      <c r="P20" s="91">
        <f t="shared" si="2"/>
        <v>30</v>
      </c>
      <c r="Q20" s="92">
        <f t="shared" ref="Q20:Q26" si="3">SUM(F20,I20,L20,O20)</f>
        <v>2</v>
      </c>
    </row>
    <row r="21" spans="1:17" x14ac:dyDescent="0.3">
      <c r="A21" s="82" t="s">
        <v>80</v>
      </c>
      <c r="B21" s="177" t="s">
        <v>37</v>
      </c>
      <c r="C21" s="68" t="s">
        <v>42</v>
      </c>
      <c r="D21" s="121"/>
      <c r="E21" s="75"/>
      <c r="F21" s="71"/>
      <c r="G21" s="70"/>
      <c r="H21" s="70"/>
      <c r="I21" s="84"/>
      <c r="J21" s="121">
        <v>30</v>
      </c>
      <c r="K21" s="75" t="s">
        <v>14</v>
      </c>
      <c r="L21" s="71">
        <v>2</v>
      </c>
      <c r="M21" s="75"/>
      <c r="N21" s="75"/>
      <c r="O21" s="176"/>
      <c r="P21" s="91">
        <f t="shared" si="2"/>
        <v>30</v>
      </c>
      <c r="Q21" s="92">
        <f t="shared" si="3"/>
        <v>2</v>
      </c>
    </row>
    <row r="22" spans="1:17" x14ac:dyDescent="0.3">
      <c r="A22" s="82" t="s">
        <v>81</v>
      </c>
      <c r="B22" s="177" t="s">
        <v>37</v>
      </c>
      <c r="C22" s="68" t="s">
        <v>42</v>
      </c>
      <c r="D22" s="195">
        <v>30</v>
      </c>
      <c r="E22" s="78" t="s">
        <v>13</v>
      </c>
      <c r="F22" s="292">
        <v>1</v>
      </c>
      <c r="G22" s="78">
        <v>30</v>
      </c>
      <c r="H22" s="78" t="s">
        <v>14</v>
      </c>
      <c r="I22" s="122">
        <v>2</v>
      </c>
      <c r="J22" s="114"/>
      <c r="K22" s="75"/>
      <c r="L22" s="74"/>
      <c r="M22" s="75"/>
      <c r="N22" s="75"/>
      <c r="O22" s="176"/>
      <c r="P22" s="142">
        <f t="shared" si="2"/>
        <v>60</v>
      </c>
      <c r="Q22" s="143">
        <f t="shared" si="3"/>
        <v>3</v>
      </c>
    </row>
    <row r="23" spans="1:17" x14ac:dyDescent="0.3">
      <c r="A23" s="82" t="s">
        <v>82</v>
      </c>
      <c r="B23" s="177" t="s">
        <v>37</v>
      </c>
      <c r="C23" s="68" t="s">
        <v>42</v>
      </c>
      <c r="D23" s="121">
        <v>30</v>
      </c>
      <c r="E23" s="75" t="s">
        <v>13</v>
      </c>
      <c r="F23" s="71">
        <v>1</v>
      </c>
      <c r="G23" s="70">
        <v>30</v>
      </c>
      <c r="H23" s="70" t="s">
        <v>14</v>
      </c>
      <c r="I23" s="122">
        <v>2</v>
      </c>
      <c r="J23" s="114"/>
      <c r="K23" s="75"/>
      <c r="L23" s="74"/>
      <c r="M23" s="75"/>
      <c r="N23" s="75"/>
      <c r="O23" s="176"/>
      <c r="P23" s="91">
        <f t="shared" si="2"/>
        <v>60</v>
      </c>
      <c r="Q23" s="92">
        <f t="shared" si="3"/>
        <v>3</v>
      </c>
    </row>
    <row r="24" spans="1:17" x14ac:dyDescent="0.3">
      <c r="A24" s="551" t="s">
        <v>62</v>
      </c>
      <c r="B24" s="237" t="s">
        <v>37</v>
      </c>
      <c r="C24" s="132" t="s">
        <v>42</v>
      </c>
      <c r="D24" s="186">
        <v>4</v>
      </c>
      <c r="E24" s="137" t="s">
        <v>13</v>
      </c>
      <c r="F24" s="200">
        <v>0</v>
      </c>
      <c r="G24" s="96"/>
      <c r="H24" s="96"/>
      <c r="I24" s="135"/>
      <c r="J24" s="136"/>
      <c r="K24" s="137"/>
      <c r="L24" s="138"/>
      <c r="M24" s="137"/>
      <c r="N24" s="137"/>
      <c r="O24" s="139"/>
      <c r="P24" s="142"/>
      <c r="Q24" s="143"/>
    </row>
    <row r="25" spans="1:17" x14ac:dyDescent="0.3">
      <c r="A25" s="481" t="s">
        <v>83</v>
      </c>
      <c r="B25" s="198" t="s">
        <v>41</v>
      </c>
      <c r="C25" s="199" t="s">
        <v>54</v>
      </c>
      <c r="D25" s="186">
        <v>30</v>
      </c>
      <c r="E25" s="137" t="s">
        <v>64</v>
      </c>
      <c r="F25" s="200">
        <v>2</v>
      </c>
      <c r="G25" s="96">
        <v>30</v>
      </c>
      <c r="H25" s="137" t="s">
        <v>14</v>
      </c>
      <c r="I25" s="135">
        <v>3</v>
      </c>
      <c r="J25" s="136"/>
      <c r="K25" s="137"/>
      <c r="L25" s="138"/>
      <c r="M25" s="137"/>
      <c r="N25" s="137"/>
      <c r="O25" s="139"/>
      <c r="P25" s="142">
        <f t="shared" si="2"/>
        <v>60</v>
      </c>
      <c r="Q25" s="143">
        <f t="shared" si="3"/>
        <v>5</v>
      </c>
    </row>
    <row r="26" spans="1:17" x14ac:dyDescent="0.3">
      <c r="A26" s="144" t="s">
        <v>67</v>
      </c>
      <c r="B26" s="145" t="s">
        <v>41</v>
      </c>
      <c r="C26" s="201"/>
      <c r="D26" s="146"/>
      <c r="E26" s="146"/>
      <c r="F26" s="146"/>
      <c r="G26" s="147">
        <v>15</v>
      </c>
      <c r="H26" s="147" t="s">
        <v>13</v>
      </c>
      <c r="I26" s="147">
        <v>2</v>
      </c>
      <c r="J26" s="147"/>
      <c r="K26" s="147"/>
      <c r="L26" s="147"/>
      <c r="M26" s="147">
        <v>15</v>
      </c>
      <c r="N26" s="147" t="s">
        <v>13</v>
      </c>
      <c r="O26" s="147">
        <v>2</v>
      </c>
      <c r="P26" s="147">
        <f t="shared" si="2"/>
        <v>30</v>
      </c>
      <c r="Q26" s="147">
        <f t="shared" si="3"/>
        <v>4</v>
      </c>
    </row>
    <row r="27" spans="1:17" x14ac:dyDescent="0.3">
      <c r="A27" s="517" t="s">
        <v>68</v>
      </c>
      <c r="B27" s="517"/>
      <c r="C27" s="517"/>
      <c r="D27" s="517"/>
      <c r="E27" s="517"/>
      <c r="F27" s="517"/>
      <c r="G27" s="517"/>
      <c r="H27" s="517"/>
      <c r="I27" s="517"/>
      <c r="J27" s="517"/>
      <c r="K27" s="517"/>
      <c r="L27" s="517"/>
      <c r="M27" s="517"/>
      <c r="N27" s="517"/>
      <c r="O27" s="517"/>
      <c r="P27" s="517"/>
      <c r="Q27" s="254">
        <v>4</v>
      </c>
    </row>
    <row r="28" spans="1:17" s="351" customFormat="1" ht="13.5" x14ac:dyDescent="0.3">
      <c r="A28" s="203"/>
      <c r="B28" s="204"/>
      <c r="C28" s="151" t="s">
        <v>69</v>
      </c>
      <c r="D28" s="152">
        <f>SUM(D5:D26)</f>
        <v>424</v>
      </c>
      <c r="E28" s="152"/>
      <c r="F28" s="153">
        <f>SUM(F5:F26)</f>
        <v>34</v>
      </c>
      <c r="G28" s="152">
        <f>SUM(G5:G26)</f>
        <v>435</v>
      </c>
      <c r="H28" s="152"/>
      <c r="I28" s="153">
        <f>SUM(I5:I26)</f>
        <v>41</v>
      </c>
      <c r="J28" s="154">
        <f>SUM(J5:J27)</f>
        <v>135</v>
      </c>
      <c r="K28" s="154"/>
      <c r="L28" s="155">
        <f>SUM(L5:L27)</f>
        <v>19</v>
      </c>
      <c r="M28" s="154">
        <f>SUM(M5:M27)</f>
        <v>109</v>
      </c>
      <c r="N28" s="154"/>
      <c r="O28" s="155">
        <f>SUM(O5:O27)</f>
        <v>26</v>
      </c>
      <c r="P28" s="205">
        <f>SUM(P5:P26)</f>
        <v>1159</v>
      </c>
      <c r="Q28" s="206">
        <f>SUM(Q5:Q26)</f>
        <v>122</v>
      </c>
    </row>
    <row r="29" spans="1:17" s="351" customFormat="1" ht="13.5" x14ac:dyDescent="0.3">
      <c r="A29" s="150"/>
      <c r="B29" s="150"/>
      <c r="C29" s="160" t="s">
        <v>70</v>
      </c>
      <c r="D29" s="501">
        <f>SUM(D28,G28)-(D14+G14)</f>
        <v>829</v>
      </c>
      <c r="E29" s="501"/>
      <c r="F29" s="501"/>
      <c r="G29" s="501">
        <f>SUM(F28,I28)</f>
        <v>75</v>
      </c>
      <c r="H29" s="501"/>
      <c r="I29" s="501"/>
      <c r="J29" s="501">
        <f>SUM(J28,M28)-(J14+M14)</f>
        <v>184</v>
      </c>
      <c r="K29" s="501"/>
      <c r="L29" s="501"/>
      <c r="M29" s="501">
        <f>SUM(L28,O28)</f>
        <v>45</v>
      </c>
      <c r="N29" s="501"/>
      <c r="O29" s="501"/>
      <c r="P29" s="34"/>
      <c r="Q29" s="261">
        <f>Q28+Q27</f>
        <v>126</v>
      </c>
    </row>
    <row r="30" spans="1:17" s="351" customFormat="1" ht="13.5" x14ac:dyDescent="0.3">
      <c r="A30" s="150"/>
      <c r="B30" s="150"/>
      <c r="C30" s="150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458">
        <f>SUM(Q27,Q25,Q14,Q8,Q7,Q6,Q26)</f>
        <v>36</v>
      </c>
      <c r="Q30" s="165" t="s">
        <v>5</v>
      </c>
    </row>
    <row r="31" spans="1:17" hidden="1" x14ac:dyDescent="0.3">
      <c r="A31" s="167"/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211">
        <f>(100*P30)/Q29</f>
        <v>28.571428571428573</v>
      </c>
      <c r="Q31" s="167"/>
    </row>
  </sheetData>
  <mergeCells count="17">
    <mergeCell ref="A27:P27"/>
    <mergeCell ref="D29:F29"/>
    <mergeCell ref="G29:I29"/>
    <mergeCell ref="J29:L29"/>
    <mergeCell ref="M29:O29"/>
    <mergeCell ref="A1:Q1"/>
    <mergeCell ref="A2:A4"/>
    <mergeCell ref="B2:B4"/>
    <mergeCell ref="C2:C4"/>
    <mergeCell ref="D2:I2"/>
    <mergeCell ref="J2:O2"/>
    <mergeCell ref="P2:P4"/>
    <mergeCell ref="Q2:Q4"/>
    <mergeCell ref="D3:F3"/>
    <mergeCell ref="G3:I3"/>
    <mergeCell ref="J3:L3"/>
    <mergeCell ref="M3:O3"/>
  </mergeCells>
  <pageMargins left="0.23611111111111099" right="0.23611111111111099" top="0.39374999999999999" bottom="0.39374999999999999" header="0.51180555555555496" footer="0.51180555555555496"/>
  <pageSetup paperSize="9" firstPageNumber="0"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FB6C0"/>
    <pageSetUpPr fitToPage="1"/>
  </sheetPr>
  <dimension ref="A1:AMJ33"/>
  <sheetViews>
    <sheetView topLeftCell="A7" zoomScaleNormal="100" workbookViewId="0">
      <selection activeCell="A24" sqref="A24"/>
    </sheetView>
  </sheetViews>
  <sheetFormatPr defaultColWidth="8.85546875" defaultRowHeight="15" x14ac:dyDescent="0.25"/>
  <cols>
    <col min="1" max="1" width="36.85546875" style="32" customWidth="1"/>
    <col min="2" max="2" width="13.5703125" style="32" customWidth="1"/>
    <col min="3" max="3" width="8.42578125" style="32" customWidth="1"/>
    <col min="4" max="4" width="5.5703125" style="32" customWidth="1"/>
    <col min="5" max="5" width="4" style="32" customWidth="1"/>
    <col min="6" max="6" width="5.28515625" style="32" customWidth="1"/>
    <col min="7" max="7" width="5.5703125" style="32" customWidth="1"/>
    <col min="8" max="8" width="4" style="32" customWidth="1"/>
    <col min="9" max="9" width="5.28515625" style="32" customWidth="1"/>
    <col min="10" max="10" width="5.5703125" style="32" customWidth="1"/>
    <col min="11" max="11" width="4" style="32" customWidth="1"/>
    <col min="12" max="12" width="5.28515625" style="32" customWidth="1"/>
    <col min="13" max="13" width="5.5703125" style="32" customWidth="1"/>
    <col min="14" max="14" width="4" style="32" customWidth="1"/>
    <col min="15" max="15" width="5.28515625" style="32" customWidth="1"/>
    <col min="16" max="16" width="5.5703125" style="32" customWidth="1"/>
    <col min="17" max="17" width="4" style="32" customWidth="1"/>
    <col min="18" max="18" width="5.28515625" style="32" customWidth="1"/>
    <col min="19" max="19" width="5.5703125" style="32" customWidth="1"/>
    <col min="20" max="20" width="4" style="32" customWidth="1"/>
    <col min="21" max="21" width="5.28515625" style="32" customWidth="1"/>
    <col min="22" max="22" width="6.140625" style="32" customWidth="1"/>
    <col min="23" max="23" width="6.28515625" style="32" customWidth="1"/>
    <col min="24" max="1024" width="8.85546875" style="32"/>
  </cols>
  <sheetData>
    <row r="1" spans="1:37" s="33" customFormat="1" ht="13.5" x14ac:dyDescent="0.25">
      <c r="A1" s="500" t="s">
        <v>25</v>
      </c>
      <c r="B1" s="500"/>
      <c r="C1" s="500"/>
      <c r="D1" s="500"/>
      <c r="E1" s="500"/>
      <c r="F1" s="500"/>
      <c r="G1" s="500"/>
      <c r="H1" s="500"/>
      <c r="I1" s="500"/>
      <c r="J1" s="500"/>
      <c r="K1" s="500"/>
      <c r="L1" s="500"/>
      <c r="M1" s="500"/>
      <c r="N1" s="500"/>
      <c r="O1" s="500"/>
      <c r="P1" s="500"/>
      <c r="Q1" s="500"/>
      <c r="R1" s="500"/>
      <c r="S1" s="500"/>
      <c r="T1" s="500"/>
      <c r="U1" s="500"/>
      <c r="V1" s="500"/>
      <c r="W1" s="500"/>
    </row>
    <row r="2" spans="1:37" s="33" customFormat="1" ht="12" customHeight="1" x14ac:dyDescent="0.25">
      <c r="A2" s="501" t="s">
        <v>26</v>
      </c>
      <c r="B2" s="502" t="s">
        <v>1</v>
      </c>
      <c r="C2" s="503" t="s">
        <v>2</v>
      </c>
      <c r="D2" s="504" t="s">
        <v>27</v>
      </c>
      <c r="E2" s="504"/>
      <c r="F2" s="504"/>
      <c r="G2" s="504"/>
      <c r="H2" s="504"/>
      <c r="I2" s="504"/>
      <c r="J2" s="505" t="s">
        <v>28</v>
      </c>
      <c r="K2" s="505"/>
      <c r="L2" s="505"/>
      <c r="M2" s="505"/>
      <c r="N2" s="505"/>
      <c r="O2" s="505"/>
      <c r="P2" s="506" t="s">
        <v>29</v>
      </c>
      <c r="Q2" s="506"/>
      <c r="R2" s="506"/>
      <c r="S2" s="506"/>
      <c r="T2" s="506"/>
      <c r="U2" s="506"/>
      <c r="V2" s="507" t="s">
        <v>4</v>
      </c>
      <c r="W2" s="502" t="s">
        <v>5</v>
      </c>
    </row>
    <row r="3" spans="1:37" s="33" customFormat="1" ht="13.5" x14ac:dyDescent="0.25">
      <c r="A3" s="501"/>
      <c r="B3" s="502"/>
      <c r="C3" s="503"/>
      <c r="D3" s="508" t="s">
        <v>30</v>
      </c>
      <c r="E3" s="508"/>
      <c r="F3" s="508"/>
      <c r="G3" s="509" t="s">
        <v>31</v>
      </c>
      <c r="H3" s="509"/>
      <c r="I3" s="509"/>
      <c r="J3" s="510" t="s">
        <v>32</v>
      </c>
      <c r="K3" s="510"/>
      <c r="L3" s="510"/>
      <c r="M3" s="511" t="s">
        <v>33</v>
      </c>
      <c r="N3" s="511"/>
      <c r="O3" s="511"/>
      <c r="P3" s="512" t="s">
        <v>34</v>
      </c>
      <c r="Q3" s="512"/>
      <c r="R3" s="512"/>
      <c r="S3" s="513" t="s">
        <v>35</v>
      </c>
      <c r="T3" s="513"/>
      <c r="U3" s="513"/>
      <c r="V3" s="507"/>
      <c r="W3" s="502"/>
    </row>
    <row r="4" spans="1:37" s="47" customFormat="1" ht="13.5" x14ac:dyDescent="0.25">
      <c r="A4" s="501"/>
      <c r="B4" s="502"/>
      <c r="C4" s="503"/>
      <c r="D4" s="35" t="s">
        <v>8</v>
      </c>
      <c r="E4" s="36" t="s">
        <v>9</v>
      </c>
      <c r="F4" s="37" t="s">
        <v>5</v>
      </c>
      <c r="G4" s="36" t="s">
        <v>8</v>
      </c>
      <c r="H4" s="36" t="s">
        <v>9</v>
      </c>
      <c r="I4" s="38" t="s">
        <v>5</v>
      </c>
      <c r="J4" s="39" t="s">
        <v>8</v>
      </c>
      <c r="K4" s="36" t="s">
        <v>9</v>
      </c>
      <c r="L4" s="40" t="s">
        <v>5</v>
      </c>
      <c r="M4" s="41" t="s">
        <v>8</v>
      </c>
      <c r="N4" s="36" t="s">
        <v>9</v>
      </c>
      <c r="O4" s="42" t="s">
        <v>5</v>
      </c>
      <c r="P4" s="43" t="s">
        <v>8</v>
      </c>
      <c r="Q4" s="36" t="s">
        <v>9</v>
      </c>
      <c r="R4" s="44" t="s">
        <v>5</v>
      </c>
      <c r="S4" s="45" t="s">
        <v>8</v>
      </c>
      <c r="T4" s="36" t="s">
        <v>9</v>
      </c>
      <c r="U4" s="46" t="s">
        <v>5</v>
      </c>
      <c r="V4" s="507"/>
      <c r="W4" s="502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</row>
    <row r="5" spans="1:37" x14ac:dyDescent="0.25">
      <c r="A5" s="48" t="s">
        <v>36</v>
      </c>
      <c r="B5" s="49" t="s">
        <v>37</v>
      </c>
      <c r="C5" s="50" t="s">
        <v>38</v>
      </c>
      <c r="D5" s="51">
        <v>30</v>
      </c>
      <c r="E5" s="52" t="s">
        <v>39</v>
      </c>
      <c r="F5" s="53">
        <v>10</v>
      </c>
      <c r="G5" s="52">
        <v>30</v>
      </c>
      <c r="H5" s="52" t="s">
        <v>39</v>
      </c>
      <c r="I5" s="54">
        <v>10</v>
      </c>
      <c r="J5" s="55">
        <v>30</v>
      </c>
      <c r="K5" s="56" t="s">
        <v>39</v>
      </c>
      <c r="L5" s="57">
        <v>10</v>
      </c>
      <c r="M5" s="58">
        <v>30</v>
      </c>
      <c r="N5" s="56" t="s">
        <v>39</v>
      </c>
      <c r="O5" s="59">
        <v>10</v>
      </c>
      <c r="P5" s="60">
        <v>30</v>
      </c>
      <c r="Q5" s="61" t="s">
        <v>39</v>
      </c>
      <c r="R5" s="62">
        <v>11</v>
      </c>
      <c r="S5" s="63">
        <v>30</v>
      </c>
      <c r="T5" s="61" t="s">
        <v>13</v>
      </c>
      <c r="U5" s="64">
        <v>23</v>
      </c>
      <c r="V5" s="65">
        <f t="shared" ref="V5:V28" si="0">SUM(D5,G5,J5,M5,P5,S5)</f>
        <v>180</v>
      </c>
      <c r="W5" s="66">
        <f t="shared" ref="W5:W16" si="1">SUM(F5,I5,L5,O5,R5,U5)</f>
        <v>74</v>
      </c>
    </row>
    <row r="6" spans="1:37" x14ac:dyDescent="0.25">
      <c r="A6" s="48" t="s">
        <v>40</v>
      </c>
      <c r="B6" s="67" t="s">
        <v>41</v>
      </c>
      <c r="C6" s="68" t="s">
        <v>42</v>
      </c>
      <c r="D6" s="69"/>
      <c r="E6" s="70"/>
      <c r="F6" s="71"/>
      <c r="G6" s="70"/>
      <c r="H6" s="70"/>
      <c r="I6" s="72"/>
      <c r="J6" s="73"/>
      <c r="K6" s="70"/>
      <c r="L6" s="74"/>
      <c r="M6" s="75"/>
      <c r="N6" s="70"/>
      <c r="O6" s="76"/>
      <c r="P6" s="77">
        <v>30</v>
      </c>
      <c r="Q6" s="78" t="s">
        <v>13</v>
      </c>
      <c r="R6" s="79">
        <v>2</v>
      </c>
      <c r="S6" s="80">
        <v>30</v>
      </c>
      <c r="T6" s="78" t="s">
        <v>13</v>
      </c>
      <c r="U6" s="81">
        <v>2</v>
      </c>
      <c r="V6" s="65">
        <f t="shared" si="0"/>
        <v>60</v>
      </c>
      <c r="W6" s="66">
        <f t="shared" si="1"/>
        <v>4</v>
      </c>
    </row>
    <row r="7" spans="1:37" x14ac:dyDescent="0.25">
      <c r="A7" s="82" t="s">
        <v>43</v>
      </c>
      <c r="B7" s="67" t="s">
        <v>41</v>
      </c>
      <c r="C7" s="68" t="s">
        <v>42</v>
      </c>
      <c r="D7" s="83"/>
      <c r="E7" s="70"/>
      <c r="F7" s="71"/>
      <c r="G7" s="70"/>
      <c r="H7" s="70"/>
      <c r="I7" s="84"/>
      <c r="J7" s="85">
        <v>30</v>
      </c>
      <c r="K7" s="70" t="s">
        <v>39</v>
      </c>
      <c r="L7" s="74">
        <v>4</v>
      </c>
      <c r="M7" s="75">
        <v>30</v>
      </c>
      <c r="N7" s="70" t="s">
        <v>39</v>
      </c>
      <c r="O7" s="86">
        <v>4</v>
      </c>
      <c r="P7" s="87">
        <v>30</v>
      </c>
      <c r="Q7" s="70" t="s">
        <v>39</v>
      </c>
      <c r="R7" s="88">
        <v>4</v>
      </c>
      <c r="S7" s="89">
        <v>30</v>
      </c>
      <c r="T7" s="70" t="s">
        <v>39</v>
      </c>
      <c r="U7" s="90">
        <v>4</v>
      </c>
      <c r="V7" s="91">
        <f t="shared" si="0"/>
        <v>120</v>
      </c>
      <c r="W7" s="92">
        <f t="shared" si="1"/>
        <v>16</v>
      </c>
    </row>
    <row r="8" spans="1:37" x14ac:dyDescent="0.25">
      <c r="A8" s="82" t="s">
        <v>44</v>
      </c>
      <c r="B8" s="93" t="s">
        <v>37</v>
      </c>
      <c r="C8" s="68" t="s">
        <v>42</v>
      </c>
      <c r="D8" s="83"/>
      <c r="E8" s="70"/>
      <c r="F8" s="71"/>
      <c r="G8" s="70"/>
      <c r="H8" s="70"/>
      <c r="I8" s="84"/>
      <c r="J8" s="85">
        <v>30</v>
      </c>
      <c r="K8" s="70" t="s">
        <v>13</v>
      </c>
      <c r="L8" s="74">
        <v>2</v>
      </c>
      <c r="M8" s="75"/>
      <c r="N8" s="70"/>
      <c r="O8" s="86"/>
      <c r="P8" s="87"/>
      <c r="Q8" s="70"/>
      <c r="R8" s="94"/>
      <c r="S8" s="95"/>
      <c r="T8" s="96"/>
      <c r="U8" s="90"/>
      <c r="V8" s="91">
        <f t="shared" si="0"/>
        <v>30</v>
      </c>
      <c r="W8" s="92">
        <f t="shared" si="1"/>
        <v>2</v>
      </c>
      <c r="X8" s="97"/>
    </row>
    <row r="9" spans="1:37" x14ac:dyDescent="0.25">
      <c r="A9" s="82" t="s">
        <v>45</v>
      </c>
      <c r="B9" s="93" t="s">
        <v>37</v>
      </c>
      <c r="C9" s="68" t="s">
        <v>42</v>
      </c>
      <c r="D9" s="83"/>
      <c r="E9" s="70"/>
      <c r="F9" s="71"/>
      <c r="G9" s="70"/>
      <c r="H9" s="70"/>
      <c r="I9" s="84"/>
      <c r="J9" s="85"/>
      <c r="K9" s="70"/>
      <c r="L9" s="74"/>
      <c r="M9" s="75">
        <v>30</v>
      </c>
      <c r="N9" s="70" t="s">
        <v>13</v>
      </c>
      <c r="O9" s="86">
        <v>2</v>
      </c>
      <c r="P9" s="87"/>
      <c r="Q9" s="98"/>
      <c r="R9" s="88"/>
      <c r="S9" s="89"/>
      <c r="T9" s="70"/>
      <c r="U9" s="99"/>
      <c r="V9" s="91">
        <f t="shared" si="0"/>
        <v>30</v>
      </c>
      <c r="W9" s="92">
        <f t="shared" si="1"/>
        <v>2</v>
      </c>
      <c r="X9" s="97"/>
    </row>
    <row r="10" spans="1:37" x14ac:dyDescent="0.25">
      <c r="A10" s="82" t="s">
        <v>46</v>
      </c>
      <c r="B10" s="93" t="s">
        <v>37</v>
      </c>
      <c r="C10" s="68" t="s">
        <v>47</v>
      </c>
      <c r="D10" s="100"/>
      <c r="E10" s="93"/>
      <c r="F10" s="93"/>
      <c r="G10" s="93"/>
      <c r="H10" s="93"/>
      <c r="I10" s="101"/>
      <c r="J10" s="85">
        <v>15</v>
      </c>
      <c r="K10" s="75" t="s">
        <v>13</v>
      </c>
      <c r="L10" s="74">
        <v>1</v>
      </c>
      <c r="M10" s="75">
        <v>15</v>
      </c>
      <c r="N10" s="75" t="s">
        <v>14</v>
      </c>
      <c r="O10" s="86">
        <v>2</v>
      </c>
      <c r="P10" s="87">
        <v>15</v>
      </c>
      <c r="Q10" s="102" t="s">
        <v>13</v>
      </c>
      <c r="R10" s="88">
        <v>1</v>
      </c>
      <c r="S10" s="89">
        <v>15</v>
      </c>
      <c r="T10" s="75" t="s">
        <v>14</v>
      </c>
      <c r="U10" s="99">
        <v>2</v>
      </c>
      <c r="V10" s="91">
        <f t="shared" si="0"/>
        <v>60</v>
      </c>
      <c r="W10" s="92">
        <f t="shared" si="1"/>
        <v>6</v>
      </c>
    </row>
    <row r="11" spans="1:37" x14ac:dyDescent="0.25">
      <c r="A11" s="82" t="s">
        <v>48</v>
      </c>
      <c r="B11" s="93" t="s">
        <v>37</v>
      </c>
      <c r="C11" s="68" t="s">
        <v>42</v>
      </c>
      <c r="D11" s="83">
        <v>60</v>
      </c>
      <c r="E11" s="75" t="s">
        <v>13</v>
      </c>
      <c r="F11" s="71">
        <v>4</v>
      </c>
      <c r="G11" s="70">
        <v>60</v>
      </c>
      <c r="H11" s="75" t="s">
        <v>13</v>
      </c>
      <c r="I11" s="84">
        <v>4</v>
      </c>
      <c r="J11" s="85">
        <v>60</v>
      </c>
      <c r="K11" s="75" t="s">
        <v>13</v>
      </c>
      <c r="L11" s="74">
        <v>4</v>
      </c>
      <c r="M11" s="75">
        <v>60</v>
      </c>
      <c r="N11" s="75" t="s">
        <v>13</v>
      </c>
      <c r="O11" s="86">
        <v>4</v>
      </c>
      <c r="P11" s="87"/>
      <c r="Q11" s="103"/>
      <c r="R11" s="88"/>
      <c r="S11" s="89"/>
      <c r="T11" s="89"/>
      <c r="U11" s="99"/>
      <c r="V11" s="91">
        <f t="shared" si="0"/>
        <v>240</v>
      </c>
      <c r="W11" s="92">
        <f t="shared" si="1"/>
        <v>16</v>
      </c>
    </row>
    <row r="12" spans="1:37" x14ac:dyDescent="0.25">
      <c r="A12" s="82" t="s">
        <v>49</v>
      </c>
      <c r="B12" s="67" t="s">
        <v>41</v>
      </c>
      <c r="C12" s="104" t="s">
        <v>20</v>
      </c>
      <c r="D12" s="105">
        <v>15</v>
      </c>
      <c r="E12" s="75" t="s">
        <v>13</v>
      </c>
      <c r="F12" s="106">
        <v>1</v>
      </c>
      <c r="G12" s="107">
        <v>15</v>
      </c>
      <c r="H12" s="75" t="s">
        <v>13</v>
      </c>
      <c r="I12" s="108">
        <v>1</v>
      </c>
      <c r="J12" s="109">
        <v>15</v>
      </c>
      <c r="K12" s="75" t="s">
        <v>13</v>
      </c>
      <c r="L12" s="110">
        <v>1</v>
      </c>
      <c r="M12" s="111">
        <v>15</v>
      </c>
      <c r="N12" s="75" t="s">
        <v>13</v>
      </c>
      <c r="O12" s="112">
        <v>1</v>
      </c>
      <c r="P12" s="113">
        <v>30</v>
      </c>
      <c r="Q12" s="102" t="s">
        <v>13</v>
      </c>
      <c r="R12" s="88">
        <v>2</v>
      </c>
      <c r="S12" s="107">
        <v>30</v>
      </c>
      <c r="T12" s="75" t="s">
        <v>13</v>
      </c>
      <c r="U12" s="84">
        <v>2</v>
      </c>
      <c r="V12" s="91">
        <f t="shared" si="0"/>
        <v>120</v>
      </c>
      <c r="W12" s="92">
        <f t="shared" si="1"/>
        <v>8</v>
      </c>
    </row>
    <row r="13" spans="1:37" x14ac:dyDescent="0.25">
      <c r="A13" s="82" t="s">
        <v>50</v>
      </c>
      <c r="B13" s="93" t="s">
        <v>37</v>
      </c>
      <c r="C13" s="68" t="s">
        <v>42</v>
      </c>
      <c r="D13" s="83"/>
      <c r="E13" s="70"/>
      <c r="F13" s="71"/>
      <c r="G13" s="70"/>
      <c r="H13" s="70"/>
      <c r="I13" s="84"/>
      <c r="J13" s="85">
        <v>45</v>
      </c>
      <c r="K13" s="75" t="s">
        <v>13</v>
      </c>
      <c r="L13" s="74">
        <v>2</v>
      </c>
      <c r="M13" s="75">
        <v>45</v>
      </c>
      <c r="N13" s="75" t="s">
        <v>14</v>
      </c>
      <c r="O13" s="86">
        <v>3</v>
      </c>
      <c r="P13" s="114"/>
      <c r="Q13" s="102"/>
      <c r="R13" s="74"/>
      <c r="S13" s="75"/>
      <c r="T13" s="75"/>
      <c r="U13" s="86"/>
      <c r="V13" s="91">
        <f t="shared" si="0"/>
        <v>90</v>
      </c>
      <c r="W13" s="92">
        <f t="shared" si="1"/>
        <v>5</v>
      </c>
    </row>
    <row r="14" spans="1:37" x14ac:dyDescent="0.25">
      <c r="A14" s="82" t="s">
        <v>51</v>
      </c>
      <c r="B14" s="67" t="s">
        <v>41</v>
      </c>
      <c r="C14" s="68" t="s">
        <v>42</v>
      </c>
      <c r="D14" s="83"/>
      <c r="E14" s="70"/>
      <c r="F14" s="71"/>
      <c r="G14" s="70"/>
      <c r="H14" s="70"/>
      <c r="I14" s="84"/>
      <c r="J14" s="70">
        <v>30</v>
      </c>
      <c r="K14" s="70" t="s">
        <v>14</v>
      </c>
      <c r="L14" s="71">
        <v>2</v>
      </c>
      <c r="M14" s="75"/>
      <c r="N14" s="75"/>
      <c r="O14" s="86"/>
      <c r="P14" s="115">
        <v>30</v>
      </c>
      <c r="Q14" s="116" t="s">
        <v>14</v>
      </c>
      <c r="R14" s="117">
        <v>2</v>
      </c>
      <c r="S14" s="89"/>
      <c r="T14" s="89"/>
      <c r="U14" s="99"/>
      <c r="V14" s="91">
        <f t="shared" si="0"/>
        <v>60</v>
      </c>
      <c r="W14" s="92">
        <f t="shared" si="1"/>
        <v>4</v>
      </c>
    </row>
    <row r="15" spans="1:37" x14ac:dyDescent="0.25">
      <c r="A15" s="82" t="s">
        <v>52</v>
      </c>
      <c r="B15" s="93" t="s">
        <v>37</v>
      </c>
      <c r="C15" s="68" t="s">
        <v>42</v>
      </c>
      <c r="D15" s="83"/>
      <c r="E15" s="70"/>
      <c r="F15" s="71"/>
      <c r="G15" s="70"/>
      <c r="H15" s="70"/>
      <c r="I15" s="84"/>
      <c r="J15" s="85"/>
      <c r="K15" s="75"/>
      <c r="L15" s="74"/>
      <c r="M15" s="75"/>
      <c r="N15" s="75"/>
      <c r="O15" s="86"/>
      <c r="P15" s="87">
        <v>30</v>
      </c>
      <c r="Q15" s="102" t="s">
        <v>13</v>
      </c>
      <c r="R15" s="88">
        <v>1</v>
      </c>
      <c r="S15" s="89">
        <v>30</v>
      </c>
      <c r="T15" s="75" t="s">
        <v>14</v>
      </c>
      <c r="U15" s="99">
        <v>2</v>
      </c>
      <c r="V15" s="91">
        <f t="shared" si="0"/>
        <v>60</v>
      </c>
      <c r="W15" s="92">
        <f t="shared" si="1"/>
        <v>3</v>
      </c>
    </row>
    <row r="16" spans="1:37" x14ac:dyDescent="0.25">
      <c r="A16" s="82" t="s">
        <v>53</v>
      </c>
      <c r="B16" s="93" t="s">
        <v>37</v>
      </c>
      <c r="C16" s="68" t="s">
        <v>54</v>
      </c>
      <c r="D16" s="83">
        <v>30</v>
      </c>
      <c r="E16" s="75" t="s">
        <v>13</v>
      </c>
      <c r="F16" s="71">
        <v>1</v>
      </c>
      <c r="G16" s="70">
        <v>30</v>
      </c>
      <c r="H16" s="75" t="s">
        <v>14</v>
      </c>
      <c r="I16" s="84">
        <v>2</v>
      </c>
      <c r="J16" s="85"/>
      <c r="K16" s="75"/>
      <c r="L16" s="74"/>
      <c r="M16" s="75"/>
      <c r="N16" s="75"/>
      <c r="O16" s="86"/>
      <c r="P16" s="87"/>
      <c r="Q16" s="103"/>
      <c r="R16" s="88"/>
      <c r="S16" s="89"/>
      <c r="T16" s="89"/>
      <c r="U16" s="99"/>
      <c r="V16" s="91">
        <f t="shared" si="0"/>
        <v>60</v>
      </c>
      <c r="W16" s="92">
        <f t="shared" si="1"/>
        <v>3</v>
      </c>
    </row>
    <row r="17" spans="1:24" x14ac:dyDescent="0.25">
      <c r="A17" s="82" t="s">
        <v>55</v>
      </c>
      <c r="B17" s="93" t="s">
        <v>37</v>
      </c>
      <c r="C17" s="68" t="s">
        <v>54</v>
      </c>
      <c r="D17" s="85">
        <v>30</v>
      </c>
      <c r="E17" s="75" t="s">
        <v>13</v>
      </c>
      <c r="F17" s="74">
        <v>1</v>
      </c>
      <c r="G17" s="75">
        <v>30</v>
      </c>
      <c r="H17" s="75" t="s">
        <v>14</v>
      </c>
      <c r="I17" s="86">
        <v>2</v>
      </c>
      <c r="K17" s="118"/>
      <c r="L17" s="118"/>
      <c r="M17" s="118"/>
      <c r="N17" s="118"/>
      <c r="P17" s="87"/>
      <c r="Q17" s="89"/>
      <c r="R17" s="79"/>
      <c r="S17" s="80"/>
      <c r="T17" s="80"/>
      <c r="U17" s="90"/>
      <c r="V17" s="91">
        <f t="shared" si="0"/>
        <v>60</v>
      </c>
      <c r="W17" s="92">
        <v>3</v>
      </c>
    </row>
    <row r="18" spans="1:24" x14ac:dyDescent="0.25">
      <c r="A18" s="82" t="s">
        <v>56</v>
      </c>
      <c r="B18" s="93" t="s">
        <v>37</v>
      </c>
      <c r="C18" s="68" t="s">
        <v>54</v>
      </c>
      <c r="D18" s="83"/>
      <c r="E18" s="70"/>
      <c r="F18" s="71"/>
      <c r="G18" s="70"/>
      <c r="H18" s="70"/>
      <c r="I18" s="84"/>
      <c r="J18" s="85">
        <v>30</v>
      </c>
      <c r="K18" s="75" t="s">
        <v>13</v>
      </c>
      <c r="L18" s="74">
        <v>1</v>
      </c>
      <c r="M18" s="75">
        <v>30</v>
      </c>
      <c r="N18" s="75" t="s">
        <v>14</v>
      </c>
      <c r="O18" s="86">
        <v>2</v>
      </c>
      <c r="P18" s="87"/>
      <c r="Q18" s="75"/>
      <c r="R18" s="88"/>
      <c r="S18" s="89"/>
      <c r="T18" s="75"/>
      <c r="U18" s="90"/>
      <c r="V18" s="91">
        <f t="shared" si="0"/>
        <v>60</v>
      </c>
      <c r="W18" s="92">
        <f t="shared" ref="W18:W28" si="2">SUM(F18,I18,L18,O18,R18,U18)</f>
        <v>3</v>
      </c>
    </row>
    <row r="19" spans="1:24" x14ac:dyDescent="0.25">
      <c r="A19" s="82" t="s">
        <v>57</v>
      </c>
      <c r="B19" s="93" t="s">
        <v>37</v>
      </c>
      <c r="C19" s="68" t="s">
        <v>54</v>
      </c>
      <c r="D19" s="119"/>
      <c r="E19" s="118"/>
      <c r="F19" s="118"/>
      <c r="G19" s="118"/>
      <c r="H19" s="118"/>
      <c r="I19" s="120"/>
      <c r="J19" s="85"/>
      <c r="K19" s="75"/>
      <c r="L19" s="74"/>
      <c r="M19" s="75"/>
      <c r="N19" s="75"/>
      <c r="O19" s="86"/>
      <c r="P19" s="121">
        <v>30</v>
      </c>
      <c r="Q19" s="75" t="s">
        <v>13</v>
      </c>
      <c r="R19" s="71">
        <v>1</v>
      </c>
      <c r="S19" s="70">
        <v>30</v>
      </c>
      <c r="T19" s="75" t="s">
        <v>14</v>
      </c>
      <c r="U19" s="122">
        <v>2</v>
      </c>
      <c r="V19" s="91">
        <f t="shared" si="0"/>
        <v>60</v>
      </c>
      <c r="W19" s="92">
        <f t="shared" si="2"/>
        <v>3</v>
      </c>
    </row>
    <row r="20" spans="1:24" x14ac:dyDescent="0.25">
      <c r="A20" s="82" t="s">
        <v>58</v>
      </c>
      <c r="B20" s="93" t="s">
        <v>37</v>
      </c>
      <c r="C20" s="68" t="s">
        <v>42</v>
      </c>
      <c r="D20" s="83">
        <v>30</v>
      </c>
      <c r="E20" s="75" t="s">
        <v>13</v>
      </c>
      <c r="F20" s="71">
        <v>1</v>
      </c>
      <c r="G20" s="70">
        <v>30</v>
      </c>
      <c r="H20" s="75" t="s">
        <v>14</v>
      </c>
      <c r="I20" s="84">
        <v>2</v>
      </c>
      <c r="J20" s="85"/>
      <c r="K20" s="75"/>
      <c r="L20" s="74"/>
      <c r="M20" s="75"/>
      <c r="N20" s="75"/>
      <c r="O20" s="86"/>
      <c r="P20" s="87"/>
      <c r="Q20" s="89"/>
      <c r="R20" s="88"/>
      <c r="S20" s="89"/>
      <c r="T20" s="89"/>
      <c r="U20" s="90"/>
      <c r="V20" s="91">
        <f t="shared" si="0"/>
        <v>60</v>
      </c>
      <c r="W20" s="92">
        <f t="shared" si="2"/>
        <v>3</v>
      </c>
    </row>
    <row r="21" spans="1:24" x14ac:dyDescent="0.25">
      <c r="A21" s="82" t="s">
        <v>59</v>
      </c>
      <c r="B21" s="93" t="s">
        <v>37</v>
      </c>
      <c r="C21" s="68" t="s">
        <v>42</v>
      </c>
      <c r="D21" s="123"/>
      <c r="E21" s="70"/>
      <c r="F21" s="71"/>
      <c r="G21" s="70"/>
      <c r="H21" s="70"/>
      <c r="I21" s="84"/>
      <c r="J21" s="85"/>
      <c r="K21" s="75"/>
      <c r="L21" s="74"/>
      <c r="M21" s="75"/>
      <c r="N21" s="75"/>
      <c r="O21" s="86"/>
      <c r="P21" s="87">
        <v>15</v>
      </c>
      <c r="Q21" s="89" t="s">
        <v>13</v>
      </c>
      <c r="R21" s="88">
        <v>1</v>
      </c>
      <c r="S21" s="89"/>
      <c r="T21" s="89"/>
      <c r="U21" s="90"/>
      <c r="V21" s="91">
        <f t="shared" si="0"/>
        <v>15</v>
      </c>
      <c r="W21" s="92">
        <f t="shared" si="2"/>
        <v>1</v>
      </c>
    </row>
    <row r="22" spans="1:24" x14ac:dyDescent="0.25">
      <c r="A22" s="82" t="s">
        <v>60</v>
      </c>
      <c r="B22" s="93" t="s">
        <v>37</v>
      </c>
      <c r="C22" s="68" t="s">
        <v>42</v>
      </c>
      <c r="D22" s="124"/>
      <c r="E22" s="118"/>
      <c r="F22" s="118"/>
      <c r="G22" s="70">
        <v>15</v>
      </c>
      <c r="H22" s="75" t="s">
        <v>14</v>
      </c>
      <c r="I22" s="84">
        <v>1</v>
      </c>
      <c r="J22" s="85"/>
      <c r="K22" s="75"/>
      <c r="L22" s="74"/>
      <c r="M22" s="75"/>
      <c r="N22" s="75"/>
      <c r="O22" s="86"/>
      <c r="P22" s="87"/>
      <c r="Q22" s="89"/>
      <c r="R22" s="88"/>
      <c r="S22" s="89"/>
      <c r="T22" s="89"/>
      <c r="U22" s="90"/>
      <c r="V22" s="91">
        <f t="shared" si="0"/>
        <v>15</v>
      </c>
      <c r="W22" s="92">
        <f t="shared" si="2"/>
        <v>1</v>
      </c>
    </row>
    <row r="23" spans="1:24" x14ac:dyDescent="0.25">
      <c r="A23" s="82" t="s">
        <v>61</v>
      </c>
      <c r="B23" s="93" t="s">
        <v>37</v>
      </c>
      <c r="C23" s="68" t="s">
        <v>42</v>
      </c>
      <c r="D23" s="69">
        <v>2</v>
      </c>
      <c r="E23" s="75" t="s">
        <v>13</v>
      </c>
      <c r="F23" s="71">
        <v>0</v>
      </c>
      <c r="G23" s="70"/>
      <c r="H23" s="70"/>
      <c r="I23" s="84"/>
      <c r="J23" s="85"/>
      <c r="K23" s="75"/>
      <c r="L23" s="74"/>
      <c r="M23" s="75"/>
      <c r="N23" s="75"/>
      <c r="O23" s="86"/>
      <c r="P23" s="87"/>
      <c r="Q23" s="89"/>
      <c r="R23" s="88"/>
      <c r="S23" s="89"/>
      <c r="T23" s="89"/>
      <c r="U23" s="90"/>
      <c r="V23" s="91">
        <f t="shared" si="0"/>
        <v>2</v>
      </c>
      <c r="W23" s="92">
        <f t="shared" si="2"/>
        <v>0</v>
      </c>
    </row>
    <row r="24" spans="1:24" x14ac:dyDescent="0.25">
      <c r="A24" s="82" t="s">
        <v>62</v>
      </c>
      <c r="B24" s="93" t="s">
        <v>37</v>
      </c>
      <c r="C24" s="68" t="s">
        <v>42</v>
      </c>
      <c r="D24" s="83">
        <v>4</v>
      </c>
      <c r="E24" s="75" t="s">
        <v>13</v>
      </c>
      <c r="F24" s="71">
        <v>0</v>
      </c>
      <c r="G24" s="70"/>
      <c r="H24" s="70"/>
      <c r="I24" s="84"/>
      <c r="J24" s="85"/>
      <c r="K24" s="75"/>
      <c r="L24" s="74"/>
      <c r="M24" s="75"/>
      <c r="N24" s="75"/>
      <c r="O24" s="86"/>
      <c r="P24" s="87"/>
      <c r="Q24" s="89"/>
      <c r="R24" s="88"/>
      <c r="S24" s="89"/>
      <c r="T24" s="89"/>
      <c r="U24" s="90"/>
      <c r="V24" s="91">
        <f t="shared" si="0"/>
        <v>4</v>
      </c>
      <c r="W24" s="92">
        <f t="shared" si="2"/>
        <v>0</v>
      </c>
    </row>
    <row r="25" spans="1:24" x14ac:dyDescent="0.25">
      <c r="A25" s="125" t="s">
        <v>63</v>
      </c>
      <c r="B25" s="67" t="s">
        <v>41</v>
      </c>
      <c r="C25" s="68" t="s">
        <v>54</v>
      </c>
      <c r="D25" s="123">
        <v>30</v>
      </c>
      <c r="E25" s="75" t="s">
        <v>64</v>
      </c>
      <c r="F25" s="71">
        <v>2</v>
      </c>
      <c r="G25" s="70">
        <v>30</v>
      </c>
      <c r="H25" s="75" t="s">
        <v>64</v>
      </c>
      <c r="I25" s="84">
        <v>2</v>
      </c>
      <c r="J25" s="85">
        <v>30</v>
      </c>
      <c r="K25" s="75" t="s">
        <v>64</v>
      </c>
      <c r="L25" s="74">
        <v>2</v>
      </c>
      <c r="M25" s="75">
        <v>30</v>
      </c>
      <c r="N25" s="75" t="s">
        <v>14</v>
      </c>
      <c r="O25" s="86">
        <v>3</v>
      </c>
      <c r="P25" s="87"/>
      <c r="Q25" s="89"/>
      <c r="R25" s="88"/>
      <c r="S25" s="89"/>
      <c r="T25" s="89"/>
      <c r="U25" s="90"/>
      <c r="V25" s="91">
        <f t="shared" si="0"/>
        <v>120</v>
      </c>
      <c r="W25" s="92">
        <f t="shared" si="2"/>
        <v>9</v>
      </c>
    </row>
    <row r="26" spans="1:24" x14ac:dyDescent="0.25">
      <c r="A26" s="125" t="s">
        <v>65</v>
      </c>
      <c r="B26" s="67" t="s">
        <v>41</v>
      </c>
      <c r="C26" s="68" t="s">
        <v>54</v>
      </c>
      <c r="D26" s="126">
        <v>30</v>
      </c>
      <c r="E26" s="127" t="s">
        <v>13</v>
      </c>
      <c r="F26" s="127">
        <v>0</v>
      </c>
      <c r="G26" s="75">
        <v>30</v>
      </c>
      <c r="H26" s="75" t="s">
        <v>13</v>
      </c>
      <c r="I26" s="86">
        <v>0</v>
      </c>
      <c r="J26" s="128"/>
      <c r="K26" s="49"/>
      <c r="L26" s="49"/>
      <c r="M26" s="49"/>
      <c r="N26" s="49"/>
      <c r="O26" s="129"/>
      <c r="P26" s="87"/>
      <c r="Q26" s="89"/>
      <c r="R26" s="88"/>
      <c r="S26" s="89"/>
      <c r="T26" s="89"/>
      <c r="U26" s="90"/>
      <c r="V26" s="91">
        <f t="shared" si="0"/>
        <v>60</v>
      </c>
      <c r="W26" s="92">
        <f t="shared" si="2"/>
        <v>0</v>
      </c>
    </row>
    <row r="27" spans="1:24" x14ac:dyDescent="0.25">
      <c r="A27" s="130" t="s">
        <v>66</v>
      </c>
      <c r="B27" s="131" t="s">
        <v>37</v>
      </c>
      <c r="C27" s="132" t="s">
        <v>42</v>
      </c>
      <c r="D27" s="133"/>
      <c r="E27" s="56"/>
      <c r="F27" s="134"/>
      <c r="G27" s="56"/>
      <c r="H27" s="56"/>
      <c r="I27" s="135"/>
      <c r="J27" s="136"/>
      <c r="K27" s="137"/>
      <c r="L27" s="138"/>
      <c r="M27" s="137"/>
      <c r="N27" s="137"/>
      <c r="O27" s="139"/>
      <c r="P27" s="140">
        <v>15</v>
      </c>
      <c r="Q27" s="137" t="s">
        <v>14</v>
      </c>
      <c r="R27" s="94">
        <v>1</v>
      </c>
      <c r="S27" s="95"/>
      <c r="T27" s="95"/>
      <c r="U27" s="141"/>
      <c r="V27" s="142">
        <f t="shared" si="0"/>
        <v>15</v>
      </c>
      <c r="W27" s="143">
        <f t="shared" si="2"/>
        <v>1</v>
      </c>
    </row>
    <row r="28" spans="1:24" x14ac:dyDescent="0.25">
      <c r="A28" s="144" t="s">
        <v>67</v>
      </c>
      <c r="B28" s="145" t="s">
        <v>41</v>
      </c>
      <c r="C28" s="144"/>
      <c r="D28" s="146"/>
      <c r="E28" s="146"/>
      <c r="F28" s="146"/>
      <c r="G28" s="147">
        <v>15</v>
      </c>
      <c r="H28" s="147" t="s">
        <v>13</v>
      </c>
      <c r="I28" s="147">
        <v>2</v>
      </c>
      <c r="J28" s="147"/>
      <c r="K28" s="147"/>
      <c r="L28" s="147"/>
      <c r="M28" s="147">
        <v>15</v>
      </c>
      <c r="N28" s="147" t="s">
        <v>13</v>
      </c>
      <c r="O28" s="147">
        <v>2</v>
      </c>
      <c r="P28" s="147"/>
      <c r="Q28" s="147"/>
      <c r="R28" s="147"/>
      <c r="S28" s="147">
        <v>15</v>
      </c>
      <c r="T28" s="147" t="s">
        <v>13</v>
      </c>
      <c r="U28" s="147">
        <v>2</v>
      </c>
      <c r="V28" s="147">
        <f t="shared" si="0"/>
        <v>45</v>
      </c>
      <c r="W28" s="147">
        <f t="shared" si="2"/>
        <v>6</v>
      </c>
    </row>
    <row r="29" spans="1:24" x14ac:dyDescent="0.25">
      <c r="A29" s="514" t="s">
        <v>68</v>
      </c>
      <c r="B29" s="514"/>
      <c r="C29" s="514"/>
      <c r="D29" s="514"/>
      <c r="E29" s="514"/>
      <c r="F29" s="514"/>
      <c r="G29" s="514"/>
      <c r="H29" s="514"/>
      <c r="I29" s="514"/>
      <c r="J29" s="514"/>
      <c r="K29" s="514"/>
      <c r="L29" s="514"/>
      <c r="M29" s="514"/>
      <c r="N29" s="514"/>
      <c r="O29" s="514"/>
      <c r="P29" s="514"/>
      <c r="Q29" s="514"/>
      <c r="R29" s="514"/>
      <c r="S29" s="514"/>
      <c r="T29" s="514"/>
      <c r="U29" s="514"/>
      <c r="V29" s="514"/>
      <c r="W29" s="148">
        <v>7</v>
      </c>
    </row>
    <row r="30" spans="1:24" s="33" customFormat="1" ht="13.5" x14ac:dyDescent="0.3">
      <c r="A30" s="149"/>
      <c r="B30" s="150"/>
      <c r="C30" s="151" t="s">
        <v>69</v>
      </c>
      <c r="D30" s="152">
        <f>SUM(D5:D28)</f>
        <v>261</v>
      </c>
      <c r="E30" s="152"/>
      <c r="F30" s="153">
        <f>SUM(F5:F28)</f>
        <v>20</v>
      </c>
      <c r="G30" s="152">
        <f>SUM(G5:G28)</f>
        <v>285</v>
      </c>
      <c r="H30" s="152"/>
      <c r="I30" s="153">
        <f>SUM(I5:I28)</f>
        <v>26</v>
      </c>
      <c r="J30" s="154">
        <f>SUM(J5:J28)-15</f>
        <v>300</v>
      </c>
      <c r="K30" s="154"/>
      <c r="L30" s="155">
        <f>SUM(L5:L28)-4</f>
        <v>25</v>
      </c>
      <c r="M30" s="154">
        <f>SUM(M5:M28)-15</f>
        <v>285</v>
      </c>
      <c r="N30" s="154"/>
      <c r="O30" s="155">
        <f>SUM(O5:O28)-4</f>
        <v>29</v>
      </c>
      <c r="P30" s="156">
        <f>SUM(P5:P28)-15</f>
        <v>240</v>
      </c>
      <c r="Q30" s="156"/>
      <c r="R30" s="157">
        <f>SUM(R5:R28)-4</f>
        <v>22</v>
      </c>
      <c r="S30" s="156">
        <f>SUM(S5:S28)-15</f>
        <v>195</v>
      </c>
      <c r="T30" s="156"/>
      <c r="U30" s="157">
        <f>SUM(U5:U28)-4</f>
        <v>35</v>
      </c>
      <c r="V30" s="151">
        <f>SUM(V5:V28)</f>
        <v>1626</v>
      </c>
      <c r="W30" s="158">
        <f>SUM(W5:W28)</f>
        <v>173</v>
      </c>
      <c r="X30" s="159"/>
    </row>
    <row r="31" spans="1:24" s="33" customFormat="1" ht="13.5" x14ac:dyDescent="0.3">
      <c r="A31" s="149"/>
      <c r="B31" s="150"/>
      <c r="C31" s="160" t="s">
        <v>70</v>
      </c>
      <c r="D31" s="501">
        <f>SUM(D30,G30)-(D12+G12)</f>
        <v>516</v>
      </c>
      <c r="E31" s="501"/>
      <c r="F31" s="501"/>
      <c r="G31" s="501">
        <f>SUM(F30,I30)</f>
        <v>46</v>
      </c>
      <c r="H31" s="501"/>
      <c r="I31" s="501"/>
      <c r="J31" s="501">
        <f>SUM(J30,M30)-(J12+M12)</f>
        <v>555</v>
      </c>
      <c r="K31" s="501"/>
      <c r="L31" s="501"/>
      <c r="M31" s="501">
        <f>SUM(L30,O30)</f>
        <v>54</v>
      </c>
      <c r="N31" s="501"/>
      <c r="O31" s="501"/>
      <c r="P31" s="501">
        <f>SUM(P30,S30)-(P12+S12)</f>
        <v>375</v>
      </c>
      <c r="Q31" s="501"/>
      <c r="R31" s="501"/>
      <c r="S31" s="501">
        <f>SUM(R30,U30)</f>
        <v>57</v>
      </c>
      <c r="T31" s="501"/>
      <c r="U31" s="501"/>
      <c r="V31" s="161"/>
      <c r="W31" s="162">
        <f>W30+W29</f>
        <v>180</v>
      </c>
    </row>
    <row r="32" spans="1:24" s="33" customFormat="1" ht="13.5" x14ac:dyDescent="0.3">
      <c r="A32" s="149"/>
      <c r="B32" s="149"/>
      <c r="C32" s="150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4">
        <f>SUM(W6,W7,W12,W25,W26,W28,W29,W14)</f>
        <v>54</v>
      </c>
      <c r="W32" s="165" t="s">
        <v>5</v>
      </c>
    </row>
    <row r="33" spans="1:22" s="33" customFormat="1" ht="13.5" hidden="1" x14ac:dyDescent="0.3">
      <c r="A33" s="149"/>
      <c r="B33" s="149"/>
      <c r="V33" s="166">
        <f>(V32*100)/W31</f>
        <v>30</v>
      </c>
    </row>
  </sheetData>
  <mergeCells count="22">
    <mergeCell ref="A29:V29"/>
    <mergeCell ref="D31:F31"/>
    <mergeCell ref="G31:I31"/>
    <mergeCell ref="J31:L31"/>
    <mergeCell ref="M31:O31"/>
    <mergeCell ref="P31:R31"/>
    <mergeCell ref="S31:U31"/>
    <mergeCell ref="A1:W1"/>
    <mergeCell ref="A2:A4"/>
    <mergeCell ref="B2:B4"/>
    <mergeCell ref="C2:C4"/>
    <mergeCell ref="D2:I2"/>
    <mergeCell ref="J2:O2"/>
    <mergeCell ref="P2:U2"/>
    <mergeCell ref="V2:V4"/>
    <mergeCell ref="W2:W4"/>
    <mergeCell ref="D3:F3"/>
    <mergeCell ref="G3:I3"/>
    <mergeCell ref="J3:L3"/>
    <mergeCell ref="M3:O3"/>
    <mergeCell ref="P3:R3"/>
    <mergeCell ref="S3:U3"/>
  </mergeCells>
  <pageMargins left="0.23611111111111099" right="0.23611111111111099" top="0.39374999999999999" bottom="0.39374999999999999" header="0.51180555555555496" footer="0.51180555555555496"/>
  <pageSetup paperSize="9" firstPageNumber="0" fitToHeight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FB6C0"/>
    <pageSetUpPr fitToPage="1"/>
  </sheetPr>
  <dimension ref="A1:AMJ28"/>
  <sheetViews>
    <sheetView topLeftCell="A4" zoomScaleNormal="100" workbookViewId="0">
      <selection activeCell="U9" sqref="U9"/>
    </sheetView>
  </sheetViews>
  <sheetFormatPr defaultColWidth="11.42578125" defaultRowHeight="15.75" x14ac:dyDescent="0.3"/>
  <cols>
    <col min="1" max="1" width="32.85546875" style="167" customWidth="1"/>
    <col min="2" max="2" width="13.5703125" style="167" customWidth="1"/>
    <col min="3" max="3" width="9" style="167" customWidth="1"/>
    <col min="4" max="4" width="5.28515625" style="167" customWidth="1"/>
    <col min="5" max="5" width="3.42578125" style="167" customWidth="1"/>
    <col min="6" max="7" width="5.28515625" style="167" customWidth="1"/>
    <col min="8" max="8" width="3.42578125" style="167" customWidth="1"/>
    <col min="9" max="10" width="5.28515625" style="167" customWidth="1"/>
    <col min="11" max="11" width="3.42578125" style="167" customWidth="1"/>
    <col min="12" max="12" width="5.42578125" style="167" customWidth="1"/>
    <col min="13" max="13" width="5.28515625" style="167" customWidth="1"/>
    <col min="14" max="14" width="3.42578125" style="167" customWidth="1"/>
    <col min="15" max="15" width="5.42578125" style="167" customWidth="1"/>
    <col min="16" max="16" width="5.7109375" style="167" customWidth="1"/>
    <col min="17" max="17" width="6.28515625" style="167" customWidth="1"/>
    <col min="18" max="1024" width="11.42578125" style="167"/>
  </cols>
  <sheetData>
    <row r="1" spans="1:23" s="149" customFormat="1" ht="13.5" x14ac:dyDescent="0.3">
      <c r="A1" s="515" t="s">
        <v>71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  <c r="O1" s="515"/>
      <c r="P1" s="515"/>
      <c r="Q1" s="515"/>
    </row>
    <row r="2" spans="1:23" s="149" customFormat="1" ht="13.5" customHeight="1" x14ac:dyDescent="0.3">
      <c r="A2" s="501" t="s">
        <v>26</v>
      </c>
      <c r="B2" s="502" t="s">
        <v>1</v>
      </c>
      <c r="C2" s="503" t="s">
        <v>2</v>
      </c>
      <c r="D2" s="504" t="s">
        <v>27</v>
      </c>
      <c r="E2" s="504"/>
      <c r="F2" s="504"/>
      <c r="G2" s="504"/>
      <c r="H2" s="504"/>
      <c r="I2" s="504"/>
      <c r="J2" s="505" t="s">
        <v>28</v>
      </c>
      <c r="K2" s="505"/>
      <c r="L2" s="505"/>
      <c r="M2" s="505"/>
      <c r="N2" s="505"/>
      <c r="O2" s="505"/>
      <c r="P2" s="516" t="s">
        <v>4</v>
      </c>
      <c r="Q2" s="502" t="s">
        <v>5</v>
      </c>
      <c r="W2" s="168"/>
    </row>
    <row r="3" spans="1:23" s="149" customFormat="1" ht="13.5" x14ac:dyDescent="0.3">
      <c r="A3" s="501"/>
      <c r="B3" s="502"/>
      <c r="C3" s="503"/>
      <c r="D3" s="508" t="s">
        <v>30</v>
      </c>
      <c r="E3" s="508"/>
      <c r="F3" s="508"/>
      <c r="G3" s="509" t="s">
        <v>31</v>
      </c>
      <c r="H3" s="509"/>
      <c r="I3" s="509"/>
      <c r="J3" s="510" t="s">
        <v>32</v>
      </c>
      <c r="K3" s="510"/>
      <c r="L3" s="510"/>
      <c r="M3" s="511" t="s">
        <v>33</v>
      </c>
      <c r="N3" s="511"/>
      <c r="O3" s="511"/>
      <c r="P3" s="516"/>
      <c r="Q3" s="502"/>
      <c r="W3" s="169"/>
    </row>
    <row r="4" spans="1:23" s="149" customFormat="1" ht="13.5" x14ac:dyDescent="0.3">
      <c r="A4" s="501"/>
      <c r="B4" s="502"/>
      <c r="C4" s="503"/>
      <c r="D4" s="35" t="s">
        <v>8</v>
      </c>
      <c r="E4" s="36" t="s">
        <v>9</v>
      </c>
      <c r="F4" s="37" t="s">
        <v>5</v>
      </c>
      <c r="G4" s="36" t="s">
        <v>8</v>
      </c>
      <c r="H4" s="36" t="s">
        <v>9</v>
      </c>
      <c r="I4" s="38" t="s">
        <v>5</v>
      </c>
      <c r="J4" s="39" t="s">
        <v>8</v>
      </c>
      <c r="K4" s="36" t="s">
        <v>9</v>
      </c>
      <c r="L4" s="40" t="s">
        <v>5</v>
      </c>
      <c r="M4" s="41" t="s">
        <v>8</v>
      </c>
      <c r="N4" s="36" t="s">
        <v>9</v>
      </c>
      <c r="O4" s="42" t="s">
        <v>5</v>
      </c>
      <c r="P4" s="516"/>
      <c r="Q4" s="502"/>
      <c r="W4" s="170"/>
    </row>
    <row r="5" spans="1:23" ht="15" customHeight="1" x14ac:dyDescent="0.3">
      <c r="A5" s="82" t="s">
        <v>36</v>
      </c>
      <c r="B5" s="93" t="s">
        <v>37</v>
      </c>
      <c r="C5" s="68" t="s">
        <v>38</v>
      </c>
      <c r="D5" s="51">
        <v>30</v>
      </c>
      <c r="E5" s="61" t="s">
        <v>39</v>
      </c>
      <c r="F5" s="171">
        <v>10</v>
      </c>
      <c r="G5" s="61">
        <v>30</v>
      </c>
      <c r="H5" s="61" t="s">
        <v>39</v>
      </c>
      <c r="I5" s="54">
        <v>10</v>
      </c>
      <c r="J5" s="172">
        <v>30</v>
      </c>
      <c r="K5" s="61" t="s">
        <v>39</v>
      </c>
      <c r="L5" s="173">
        <v>12</v>
      </c>
      <c r="M5" s="174">
        <v>30</v>
      </c>
      <c r="N5" s="61" t="s">
        <v>13</v>
      </c>
      <c r="O5" s="175">
        <v>26</v>
      </c>
      <c r="P5" s="91">
        <f t="shared" ref="P5:P23" si="0">SUM(D5,G5,J5,M5)</f>
        <v>120</v>
      </c>
      <c r="Q5" s="92">
        <f t="shared" ref="Q5:Q23" si="1">SUM(F5,I5,L5,O5)</f>
        <v>58</v>
      </c>
    </row>
    <row r="6" spans="1:23" x14ac:dyDescent="0.3">
      <c r="A6" s="82" t="s">
        <v>72</v>
      </c>
      <c r="B6" s="67" t="s">
        <v>41</v>
      </c>
      <c r="C6" s="104" t="s">
        <v>54</v>
      </c>
      <c r="D6" s="121"/>
      <c r="E6" s="70"/>
      <c r="F6" s="71"/>
      <c r="G6" s="70"/>
      <c r="H6" s="70"/>
      <c r="I6" s="122"/>
      <c r="J6" s="114">
        <v>15</v>
      </c>
      <c r="K6" s="70" t="s">
        <v>13</v>
      </c>
      <c r="L6" s="74">
        <v>3</v>
      </c>
      <c r="M6" s="75"/>
      <c r="N6" s="70"/>
      <c r="O6" s="176"/>
      <c r="P6" s="91">
        <f t="shared" si="0"/>
        <v>15</v>
      </c>
      <c r="Q6" s="92">
        <f t="shared" si="1"/>
        <v>3</v>
      </c>
    </row>
    <row r="7" spans="1:23" x14ac:dyDescent="0.3">
      <c r="A7" s="82" t="s">
        <v>73</v>
      </c>
      <c r="B7" s="67" t="s">
        <v>41</v>
      </c>
      <c r="C7" s="104" t="s">
        <v>47</v>
      </c>
      <c r="D7" s="121"/>
      <c r="E7" s="70"/>
      <c r="F7" s="71"/>
      <c r="G7" s="70"/>
      <c r="H7" s="70"/>
      <c r="I7" s="122"/>
      <c r="J7" s="114"/>
      <c r="K7" s="70"/>
      <c r="L7" s="74"/>
      <c r="M7" s="75">
        <v>4</v>
      </c>
      <c r="N7" s="70" t="s">
        <v>13</v>
      </c>
      <c r="O7" s="176">
        <v>4</v>
      </c>
      <c r="P7" s="91">
        <f t="shared" si="0"/>
        <v>4</v>
      </c>
      <c r="Q7" s="92">
        <f t="shared" si="1"/>
        <v>4</v>
      </c>
    </row>
    <row r="8" spans="1:23" x14ac:dyDescent="0.3">
      <c r="A8" s="82" t="s">
        <v>43</v>
      </c>
      <c r="B8" s="67" t="s">
        <v>41</v>
      </c>
      <c r="C8" s="68" t="s">
        <v>42</v>
      </c>
      <c r="D8" s="114">
        <v>30</v>
      </c>
      <c r="E8" s="70" t="s">
        <v>39</v>
      </c>
      <c r="F8" s="74">
        <v>5</v>
      </c>
      <c r="G8" s="75">
        <v>30</v>
      </c>
      <c r="H8" s="70" t="s">
        <v>39</v>
      </c>
      <c r="I8" s="176">
        <v>5</v>
      </c>
      <c r="J8" s="128"/>
      <c r="K8" s="93"/>
      <c r="L8" s="131"/>
      <c r="M8" s="131"/>
      <c r="N8" s="93"/>
      <c r="O8" s="129"/>
      <c r="P8" s="91">
        <f t="shared" si="0"/>
        <v>60</v>
      </c>
      <c r="Q8" s="92">
        <f t="shared" si="1"/>
        <v>10</v>
      </c>
    </row>
    <row r="9" spans="1:23" x14ac:dyDescent="0.3">
      <c r="A9" s="82" t="s">
        <v>46</v>
      </c>
      <c r="B9" s="93" t="s">
        <v>37</v>
      </c>
      <c r="C9" s="68" t="s">
        <v>47</v>
      </c>
      <c r="D9" s="114">
        <v>15</v>
      </c>
      <c r="E9" s="75" t="s">
        <v>13</v>
      </c>
      <c r="F9" s="74">
        <v>2</v>
      </c>
      <c r="G9" s="75">
        <v>15</v>
      </c>
      <c r="H9" s="75" t="s">
        <v>14</v>
      </c>
      <c r="I9" s="176">
        <v>2</v>
      </c>
      <c r="J9" s="128"/>
      <c r="K9" s="68"/>
      <c r="L9" s="93"/>
      <c r="M9" s="93"/>
      <c r="N9" s="177"/>
      <c r="O9" s="129"/>
      <c r="P9" s="91">
        <f t="shared" si="0"/>
        <v>30</v>
      </c>
      <c r="Q9" s="92">
        <f t="shared" si="1"/>
        <v>4</v>
      </c>
    </row>
    <row r="10" spans="1:23" x14ac:dyDescent="0.3">
      <c r="A10" s="82" t="s">
        <v>49</v>
      </c>
      <c r="B10" s="67" t="s">
        <v>41</v>
      </c>
      <c r="C10" s="104" t="s">
        <v>20</v>
      </c>
      <c r="D10" s="178">
        <v>15</v>
      </c>
      <c r="E10" s="75" t="s">
        <v>13</v>
      </c>
      <c r="F10" s="106">
        <v>1</v>
      </c>
      <c r="G10" s="107">
        <v>15</v>
      </c>
      <c r="H10" s="75" t="s">
        <v>13</v>
      </c>
      <c r="I10" s="179">
        <v>1</v>
      </c>
      <c r="J10" s="180">
        <v>30</v>
      </c>
      <c r="K10" s="102" t="s">
        <v>13</v>
      </c>
      <c r="L10" s="110">
        <v>2</v>
      </c>
      <c r="M10" s="111">
        <v>30</v>
      </c>
      <c r="N10" s="181" t="s">
        <v>13</v>
      </c>
      <c r="O10" s="182">
        <v>2</v>
      </c>
      <c r="P10" s="91">
        <f t="shared" si="0"/>
        <v>90</v>
      </c>
      <c r="Q10" s="92">
        <f t="shared" si="1"/>
        <v>6</v>
      </c>
    </row>
    <row r="11" spans="1:23" x14ac:dyDescent="0.3">
      <c r="A11" s="82" t="s">
        <v>74</v>
      </c>
      <c r="B11" s="93" t="s">
        <v>37</v>
      </c>
      <c r="C11" s="104" t="s">
        <v>54</v>
      </c>
      <c r="D11" s="114">
        <v>30</v>
      </c>
      <c r="E11" s="75" t="s">
        <v>13</v>
      </c>
      <c r="F11" s="74">
        <v>1</v>
      </c>
      <c r="G11" s="75">
        <v>30</v>
      </c>
      <c r="H11" s="75" t="s">
        <v>14</v>
      </c>
      <c r="I11" s="176">
        <v>2</v>
      </c>
      <c r="J11" s="128"/>
      <c r="K11" s="68"/>
      <c r="L11" s="93"/>
      <c r="M11" s="93"/>
      <c r="N11" s="177"/>
      <c r="O11" s="129"/>
      <c r="P11" s="91">
        <f t="shared" si="0"/>
        <v>60</v>
      </c>
      <c r="Q11" s="92">
        <f t="shared" si="1"/>
        <v>3</v>
      </c>
    </row>
    <row r="12" spans="1:23" x14ac:dyDescent="0.3">
      <c r="A12" s="82" t="s">
        <v>50</v>
      </c>
      <c r="B12" s="93" t="s">
        <v>37</v>
      </c>
      <c r="C12" s="68" t="s">
        <v>42</v>
      </c>
      <c r="D12" s="121">
        <v>30</v>
      </c>
      <c r="E12" s="70" t="s">
        <v>13</v>
      </c>
      <c r="F12" s="183">
        <v>1</v>
      </c>
      <c r="G12" s="70">
        <v>30</v>
      </c>
      <c r="H12" s="70" t="s">
        <v>14</v>
      </c>
      <c r="I12" s="122">
        <v>2</v>
      </c>
      <c r="J12" s="114"/>
      <c r="K12" s="75"/>
      <c r="L12" s="184"/>
      <c r="M12" s="185"/>
      <c r="N12" s="75"/>
      <c r="O12" s="176"/>
      <c r="P12" s="91">
        <f t="shared" si="0"/>
        <v>60</v>
      </c>
      <c r="Q12" s="92">
        <f t="shared" si="1"/>
        <v>3</v>
      </c>
    </row>
    <row r="13" spans="1:23" ht="15" customHeight="1" x14ac:dyDescent="0.3">
      <c r="A13" s="82" t="s">
        <v>75</v>
      </c>
      <c r="B13" s="93" t="s">
        <v>37</v>
      </c>
      <c r="C13" s="68" t="s">
        <v>42</v>
      </c>
      <c r="D13" s="114"/>
      <c r="E13" s="75"/>
      <c r="F13" s="74"/>
      <c r="G13" s="137">
        <v>30</v>
      </c>
      <c r="H13" s="137" t="s">
        <v>64</v>
      </c>
      <c r="I13" s="176">
        <v>2</v>
      </c>
      <c r="J13" s="114"/>
      <c r="K13" s="75"/>
      <c r="L13" s="74"/>
      <c r="M13" s="75"/>
      <c r="N13" s="75"/>
      <c r="O13" s="176"/>
      <c r="P13" s="91">
        <f t="shared" si="0"/>
        <v>30</v>
      </c>
      <c r="Q13" s="92">
        <f t="shared" si="1"/>
        <v>2</v>
      </c>
    </row>
    <row r="14" spans="1:23" x14ac:dyDescent="0.3">
      <c r="A14" s="82" t="s">
        <v>76</v>
      </c>
      <c r="B14" s="93" t="s">
        <v>37</v>
      </c>
      <c r="C14" s="68" t="s">
        <v>42</v>
      </c>
      <c r="D14" s="186">
        <v>30</v>
      </c>
      <c r="E14" s="137" t="s">
        <v>64</v>
      </c>
      <c r="F14" s="187">
        <v>2</v>
      </c>
      <c r="G14" s="70"/>
      <c r="H14" s="75"/>
      <c r="I14" s="84"/>
      <c r="J14" s="114"/>
      <c r="K14" s="75"/>
      <c r="L14" s="74"/>
      <c r="M14" s="75"/>
      <c r="N14" s="75"/>
      <c r="O14" s="176"/>
      <c r="P14" s="91">
        <f t="shared" si="0"/>
        <v>30</v>
      </c>
      <c r="Q14" s="92">
        <f t="shared" si="1"/>
        <v>2</v>
      </c>
    </row>
    <row r="15" spans="1:23" x14ac:dyDescent="0.3">
      <c r="A15" s="125" t="s">
        <v>77</v>
      </c>
      <c r="B15" s="67" t="s">
        <v>37</v>
      </c>
      <c r="C15" s="68" t="s">
        <v>42</v>
      </c>
      <c r="D15" s="121">
        <v>30</v>
      </c>
      <c r="E15" s="70" t="s">
        <v>14</v>
      </c>
      <c r="F15" s="71">
        <v>2</v>
      </c>
      <c r="G15" s="188"/>
      <c r="H15" s="188"/>
      <c r="I15" s="189"/>
      <c r="J15" s="114"/>
      <c r="K15" s="75"/>
      <c r="L15" s="74"/>
      <c r="M15" s="75"/>
      <c r="N15" s="75"/>
      <c r="O15" s="176"/>
      <c r="P15" s="91">
        <f t="shared" si="0"/>
        <v>30</v>
      </c>
      <c r="Q15" s="92">
        <f t="shared" si="1"/>
        <v>2</v>
      </c>
    </row>
    <row r="16" spans="1:23" x14ac:dyDescent="0.3">
      <c r="A16" s="125" t="s">
        <v>78</v>
      </c>
      <c r="B16" s="67" t="s">
        <v>37</v>
      </c>
      <c r="C16" s="68" t="s">
        <v>42</v>
      </c>
      <c r="D16" s="121">
        <v>30</v>
      </c>
      <c r="E16" s="190" t="s">
        <v>13</v>
      </c>
      <c r="F16" s="191">
        <v>2</v>
      </c>
      <c r="G16" s="70">
        <v>30</v>
      </c>
      <c r="H16" s="70" t="s">
        <v>14</v>
      </c>
      <c r="I16" s="192">
        <v>2</v>
      </c>
      <c r="J16" s="114"/>
      <c r="K16" s="75"/>
      <c r="L16" s="74"/>
      <c r="M16" s="75"/>
      <c r="N16" s="75"/>
      <c r="O16" s="176"/>
      <c r="P16" s="91">
        <f t="shared" si="0"/>
        <v>60</v>
      </c>
      <c r="Q16" s="92">
        <f t="shared" si="1"/>
        <v>4</v>
      </c>
    </row>
    <row r="17" spans="1:17" x14ac:dyDescent="0.3">
      <c r="A17" s="125" t="s">
        <v>79</v>
      </c>
      <c r="B17" s="67" t="s">
        <v>37</v>
      </c>
      <c r="C17" s="68" t="s">
        <v>42</v>
      </c>
      <c r="D17" s="193"/>
      <c r="E17" s="188"/>
      <c r="F17" s="188"/>
      <c r="G17" s="70">
        <v>30</v>
      </c>
      <c r="H17" s="70" t="s">
        <v>14</v>
      </c>
      <c r="I17" s="84">
        <v>2</v>
      </c>
      <c r="J17" s="114"/>
      <c r="K17" s="75"/>
      <c r="L17" s="74"/>
      <c r="M17" s="75"/>
      <c r="N17" s="75"/>
      <c r="O17" s="176"/>
      <c r="P17" s="91">
        <f t="shared" si="0"/>
        <v>30</v>
      </c>
      <c r="Q17" s="92">
        <f t="shared" si="1"/>
        <v>2</v>
      </c>
    </row>
    <row r="18" spans="1:17" x14ac:dyDescent="0.3">
      <c r="A18" s="82" t="s">
        <v>80</v>
      </c>
      <c r="B18" s="93" t="s">
        <v>37</v>
      </c>
      <c r="C18" s="68" t="s">
        <v>42</v>
      </c>
      <c r="D18" s="121"/>
      <c r="E18" s="75"/>
      <c r="F18" s="71"/>
      <c r="G18" s="78"/>
      <c r="H18" s="194"/>
      <c r="I18" s="122"/>
      <c r="J18" s="121">
        <v>30</v>
      </c>
      <c r="K18" s="75" t="s">
        <v>14</v>
      </c>
      <c r="L18" s="71">
        <v>2</v>
      </c>
      <c r="M18" s="75"/>
      <c r="N18" s="75"/>
      <c r="O18" s="176"/>
      <c r="P18" s="91">
        <f t="shared" si="0"/>
        <v>30</v>
      </c>
      <c r="Q18" s="92">
        <f t="shared" si="1"/>
        <v>2</v>
      </c>
    </row>
    <row r="19" spans="1:17" x14ac:dyDescent="0.3">
      <c r="A19" s="82" t="s">
        <v>81</v>
      </c>
      <c r="B19" s="93" t="s">
        <v>37</v>
      </c>
      <c r="C19" s="68" t="s">
        <v>42</v>
      </c>
      <c r="D19" s="195">
        <v>30</v>
      </c>
      <c r="E19" s="78" t="s">
        <v>13</v>
      </c>
      <c r="F19" s="196">
        <v>1</v>
      </c>
      <c r="G19" s="78">
        <v>30</v>
      </c>
      <c r="H19" s="70" t="s">
        <v>14</v>
      </c>
      <c r="I19" s="122">
        <v>2</v>
      </c>
      <c r="J19" s="114"/>
      <c r="K19" s="75"/>
      <c r="L19" s="74"/>
      <c r="M19" s="75"/>
      <c r="N19" s="75"/>
      <c r="O19" s="176"/>
      <c r="P19" s="91">
        <f t="shared" si="0"/>
        <v>60</v>
      </c>
      <c r="Q19" s="92">
        <f t="shared" si="1"/>
        <v>3</v>
      </c>
    </row>
    <row r="20" spans="1:17" x14ac:dyDescent="0.3">
      <c r="A20" s="82" t="s">
        <v>82</v>
      </c>
      <c r="B20" s="93" t="s">
        <v>37</v>
      </c>
      <c r="C20" s="68" t="s">
        <v>42</v>
      </c>
      <c r="D20" s="121">
        <v>30</v>
      </c>
      <c r="E20" s="75" t="s">
        <v>13</v>
      </c>
      <c r="F20" s="71">
        <v>1</v>
      </c>
      <c r="G20" s="70">
        <v>30</v>
      </c>
      <c r="H20" s="70" t="s">
        <v>14</v>
      </c>
      <c r="I20" s="122">
        <v>2</v>
      </c>
      <c r="J20" s="114"/>
      <c r="K20" s="75"/>
      <c r="L20" s="74"/>
      <c r="M20" s="75"/>
      <c r="N20" s="75"/>
      <c r="O20" s="176"/>
      <c r="P20" s="142">
        <f t="shared" si="0"/>
        <v>60</v>
      </c>
      <c r="Q20" s="92">
        <f t="shared" si="1"/>
        <v>3</v>
      </c>
    </row>
    <row r="21" spans="1:17" x14ac:dyDescent="0.3">
      <c r="A21" s="82" t="s">
        <v>62</v>
      </c>
      <c r="B21" s="93" t="s">
        <v>37</v>
      </c>
      <c r="C21" s="68" t="s">
        <v>42</v>
      </c>
      <c r="D21" s="186">
        <v>4</v>
      </c>
      <c r="E21" s="137" t="s">
        <v>13</v>
      </c>
      <c r="F21" s="200">
        <v>0</v>
      </c>
      <c r="G21" s="96"/>
      <c r="H21" s="96"/>
      <c r="I21" s="135"/>
      <c r="J21" s="136"/>
      <c r="K21" s="137"/>
      <c r="L21" s="138"/>
      <c r="M21" s="137"/>
      <c r="N21" s="137"/>
      <c r="O21" s="139"/>
      <c r="P21" s="142"/>
      <c r="Q21" s="142"/>
    </row>
    <row r="22" spans="1:17" x14ac:dyDescent="0.3">
      <c r="A22" s="197" t="s">
        <v>83</v>
      </c>
      <c r="B22" s="198" t="s">
        <v>41</v>
      </c>
      <c r="C22" s="199" t="s">
        <v>54</v>
      </c>
      <c r="D22" s="186">
        <v>30</v>
      </c>
      <c r="E22" s="137" t="s">
        <v>64</v>
      </c>
      <c r="F22" s="200">
        <v>2</v>
      </c>
      <c r="G22" s="96">
        <v>30</v>
      </c>
      <c r="H22" s="137" t="s">
        <v>14</v>
      </c>
      <c r="I22" s="135">
        <v>3</v>
      </c>
      <c r="J22" s="136"/>
      <c r="K22" s="137"/>
      <c r="L22" s="138"/>
      <c r="M22" s="137"/>
      <c r="N22" s="137"/>
      <c r="O22" s="139"/>
      <c r="P22" s="142">
        <f t="shared" si="0"/>
        <v>60</v>
      </c>
      <c r="Q22" s="142">
        <f t="shared" si="1"/>
        <v>5</v>
      </c>
    </row>
    <row r="23" spans="1:17" x14ac:dyDescent="0.3">
      <c r="A23" s="144" t="s">
        <v>67</v>
      </c>
      <c r="B23" s="145" t="s">
        <v>41</v>
      </c>
      <c r="C23" s="201"/>
      <c r="D23" s="146"/>
      <c r="E23" s="146"/>
      <c r="F23" s="146"/>
      <c r="G23" s="147">
        <v>15</v>
      </c>
      <c r="H23" s="147" t="s">
        <v>13</v>
      </c>
      <c r="I23" s="147">
        <v>2</v>
      </c>
      <c r="J23" s="147"/>
      <c r="K23" s="147"/>
      <c r="L23" s="147"/>
      <c r="M23" s="147">
        <v>15</v>
      </c>
      <c r="N23" s="147" t="s">
        <v>13</v>
      </c>
      <c r="O23" s="147">
        <v>2</v>
      </c>
      <c r="P23" s="147">
        <f t="shared" si="0"/>
        <v>30</v>
      </c>
      <c r="Q23" s="147">
        <f t="shared" si="1"/>
        <v>4</v>
      </c>
    </row>
    <row r="24" spans="1:17" x14ac:dyDescent="0.3">
      <c r="A24" s="517" t="s">
        <v>68</v>
      </c>
      <c r="B24" s="517"/>
      <c r="C24" s="517"/>
      <c r="D24" s="517"/>
      <c r="E24" s="517"/>
      <c r="F24" s="517"/>
      <c r="G24" s="517"/>
      <c r="H24" s="517"/>
      <c r="I24" s="517"/>
      <c r="J24" s="517"/>
      <c r="K24" s="517"/>
      <c r="L24" s="517"/>
      <c r="M24" s="517"/>
      <c r="N24" s="517"/>
      <c r="O24" s="517"/>
      <c r="P24" s="517"/>
      <c r="Q24" s="202">
        <v>4</v>
      </c>
    </row>
    <row r="25" spans="1:17" s="149" customFormat="1" ht="13.5" x14ac:dyDescent="0.3">
      <c r="A25" s="203"/>
      <c r="B25" s="204"/>
      <c r="C25" s="151" t="s">
        <v>69</v>
      </c>
      <c r="D25" s="152">
        <f>SUM(D5:D23)</f>
        <v>334</v>
      </c>
      <c r="E25" s="152"/>
      <c r="F25" s="153">
        <f>SUM(F5:F23)-5</f>
        <v>25</v>
      </c>
      <c r="G25" s="152">
        <f>SUM(G5:G23)</f>
        <v>345</v>
      </c>
      <c r="H25" s="152"/>
      <c r="I25" s="153">
        <f>SUM(I5:I23)-5</f>
        <v>32</v>
      </c>
      <c r="J25" s="154">
        <f>SUM(J5:J24)</f>
        <v>105</v>
      </c>
      <c r="K25" s="154"/>
      <c r="L25" s="155">
        <f>SUM(L5:L24)</f>
        <v>19</v>
      </c>
      <c r="M25" s="154">
        <f>SUM(M5:M24)</f>
        <v>79</v>
      </c>
      <c r="N25" s="154"/>
      <c r="O25" s="155">
        <f>SUM(O5:O24)</f>
        <v>34</v>
      </c>
      <c r="P25" s="205">
        <f>SUM(P5:P23)</f>
        <v>859</v>
      </c>
      <c r="Q25" s="206">
        <f>SUM(Q5:Q23)</f>
        <v>120</v>
      </c>
    </row>
    <row r="26" spans="1:17" s="149" customFormat="1" ht="13.5" x14ac:dyDescent="0.3">
      <c r="A26" s="150"/>
      <c r="B26" s="150"/>
      <c r="C26" s="205" t="s">
        <v>70</v>
      </c>
      <c r="D26" s="518">
        <f>SUM(D25,G25)-(D10+G10)</f>
        <v>649</v>
      </c>
      <c r="E26" s="518"/>
      <c r="F26" s="518"/>
      <c r="G26" s="519">
        <f>SUM(F25,I25)</f>
        <v>57</v>
      </c>
      <c r="H26" s="519"/>
      <c r="I26" s="519"/>
      <c r="J26" s="519">
        <f>SUM(J25,M25)-(J10+M10)</f>
        <v>124</v>
      </c>
      <c r="K26" s="519"/>
      <c r="L26" s="519"/>
      <c r="M26" s="519">
        <f>SUM(L25,O25)</f>
        <v>53</v>
      </c>
      <c r="N26" s="519"/>
      <c r="O26" s="519"/>
      <c r="P26" s="207"/>
      <c r="Q26" s="206">
        <f>Q25+Q24</f>
        <v>124</v>
      </c>
    </row>
    <row r="27" spans="1:17" s="149" customFormat="1" ht="13.5" x14ac:dyDescent="0.3">
      <c r="A27" s="150"/>
      <c r="B27" s="150"/>
      <c r="C27" s="150"/>
      <c r="D27" s="20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9">
        <f>SUM(Q6,Q7,Q8,Q10,Q22,Q24,Q23)</f>
        <v>36</v>
      </c>
      <c r="Q27" s="210" t="s">
        <v>5</v>
      </c>
    </row>
    <row r="28" spans="1:17" hidden="1" x14ac:dyDescent="0.3">
      <c r="P28" s="211">
        <f>(P27*100)/Q26</f>
        <v>29.032258064516128</v>
      </c>
    </row>
  </sheetData>
  <mergeCells count="17">
    <mergeCell ref="A24:P24"/>
    <mergeCell ref="D26:F26"/>
    <mergeCell ref="G26:I26"/>
    <mergeCell ref="J26:L26"/>
    <mergeCell ref="M26:O26"/>
    <mergeCell ref="A1:Q1"/>
    <mergeCell ref="A2:A4"/>
    <mergeCell ref="B2:B4"/>
    <mergeCell ref="C2:C4"/>
    <mergeCell ref="D2:I2"/>
    <mergeCell ref="J2:O2"/>
    <mergeCell ref="P2:P4"/>
    <mergeCell ref="Q2:Q4"/>
    <mergeCell ref="D3:F3"/>
    <mergeCell ref="G3:I3"/>
    <mergeCell ref="J3:L3"/>
    <mergeCell ref="M3:O3"/>
  </mergeCells>
  <pageMargins left="0.23611111111111099" right="0.23611111111111099" top="0.39374999999999999" bottom="0.39374999999999999" header="0.51180555555555496" footer="0.51180555555555496"/>
  <pageSetup paperSize="9" firstPageNumber="0" fitToHeight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E91A0"/>
    <pageSetUpPr fitToPage="1"/>
  </sheetPr>
  <dimension ref="A1:AMJ35"/>
  <sheetViews>
    <sheetView topLeftCell="A11" zoomScaleNormal="100" workbookViewId="0">
      <selection activeCell="D26" sqref="D26"/>
    </sheetView>
  </sheetViews>
  <sheetFormatPr defaultColWidth="8.85546875" defaultRowHeight="15.75" x14ac:dyDescent="0.3"/>
  <cols>
    <col min="1" max="1" width="35" style="212" customWidth="1"/>
    <col min="2" max="2" width="13.5703125" style="167" customWidth="1"/>
    <col min="3" max="3" width="8.42578125" style="167" customWidth="1"/>
    <col min="4" max="4" width="5.5703125" style="167" customWidth="1"/>
    <col min="5" max="5" width="4" style="167" customWidth="1"/>
    <col min="6" max="6" width="5.28515625" style="167" customWidth="1"/>
    <col min="7" max="7" width="5.5703125" style="167" customWidth="1"/>
    <col min="8" max="8" width="4" style="167" customWidth="1"/>
    <col min="9" max="9" width="5.28515625" style="167" customWidth="1"/>
    <col min="10" max="10" width="5.5703125" style="167" customWidth="1"/>
    <col min="11" max="11" width="4" style="167" customWidth="1"/>
    <col min="12" max="12" width="5.28515625" style="167" customWidth="1"/>
    <col min="13" max="13" width="5.5703125" style="167" customWidth="1"/>
    <col min="14" max="14" width="4" style="167" customWidth="1"/>
    <col min="15" max="15" width="5.28515625" style="167" customWidth="1"/>
    <col min="16" max="16" width="5.5703125" style="167" customWidth="1"/>
    <col min="17" max="17" width="4" style="167" customWidth="1"/>
    <col min="18" max="18" width="5.28515625" style="167" customWidth="1"/>
    <col min="19" max="19" width="5.5703125" style="167" customWidth="1"/>
    <col min="20" max="20" width="4" style="167" customWidth="1"/>
    <col min="21" max="21" width="5.28515625" style="167" customWidth="1"/>
    <col min="22" max="22" width="6.140625" style="167" customWidth="1"/>
    <col min="23" max="23" width="6.28515625" style="167" customWidth="1"/>
    <col min="24" max="1024" width="8.85546875" style="167"/>
  </cols>
  <sheetData>
    <row r="1" spans="1:23" s="149" customFormat="1" ht="13.5" x14ac:dyDescent="0.3">
      <c r="A1" s="520" t="s">
        <v>84</v>
      </c>
      <c r="B1" s="520"/>
      <c r="C1" s="520"/>
      <c r="D1" s="520"/>
      <c r="E1" s="520"/>
      <c r="F1" s="520"/>
      <c r="G1" s="520"/>
      <c r="H1" s="520"/>
      <c r="I1" s="520"/>
      <c r="J1" s="520"/>
      <c r="K1" s="520"/>
      <c r="L1" s="520"/>
      <c r="M1" s="520"/>
      <c r="N1" s="520"/>
      <c r="O1" s="520"/>
      <c r="P1" s="520"/>
      <c r="Q1" s="520"/>
      <c r="R1" s="520"/>
      <c r="S1" s="520"/>
      <c r="T1" s="520"/>
      <c r="U1" s="520"/>
      <c r="V1" s="520"/>
      <c r="W1" s="520"/>
    </row>
    <row r="2" spans="1:23" s="149" customFormat="1" ht="13.5" customHeight="1" x14ac:dyDescent="0.3">
      <c r="A2" s="501" t="s">
        <v>26</v>
      </c>
      <c r="B2" s="502" t="s">
        <v>1</v>
      </c>
      <c r="C2" s="507" t="s">
        <v>2</v>
      </c>
      <c r="D2" s="504" t="s">
        <v>27</v>
      </c>
      <c r="E2" s="504"/>
      <c r="F2" s="504"/>
      <c r="G2" s="504"/>
      <c r="H2" s="504"/>
      <c r="I2" s="504"/>
      <c r="J2" s="521" t="s">
        <v>28</v>
      </c>
      <c r="K2" s="521"/>
      <c r="L2" s="521"/>
      <c r="M2" s="521"/>
      <c r="N2" s="521"/>
      <c r="O2" s="521"/>
      <c r="P2" s="506" t="s">
        <v>29</v>
      </c>
      <c r="Q2" s="506"/>
      <c r="R2" s="506"/>
      <c r="S2" s="506"/>
      <c r="T2" s="506"/>
      <c r="U2" s="506"/>
      <c r="V2" s="507" t="s">
        <v>4</v>
      </c>
      <c r="W2" s="502" t="s">
        <v>5</v>
      </c>
    </row>
    <row r="3" spans="1:23" s="149" customFormat="1" ht="13.5" x14ac:dyDescent="0.3">
      <c r="A3" s="501"/>
      <c r="B3" s="502"/>
      <c r="C3" s="507"/>
      <c r="D3" s="508" t="s">
        <v>30</v>
      </c>
      <c r="E3" s="508"/>
      <c r="F3" s="508"/>
      <c r="G3" s="509" t="s">
        <v>31</v>
      </c>
      <c r="H3" s="509"/>
      <c r="I3" s="509"/>
      <c r="J3" s="522" t="s">
        <v>32</v>
      </c>
      <c r="K3" s="522"/>
      <c r="L3" s="522"/>
      <c r="M3" s="511" t="s">
        <v>33</v>
      </c>
      <c r="N3" s="511"/>
      <c r="O3" s="511"/>
      <c r="P3" s="512" t="s">
        <v>34</v>
      </c>
      <c r="Q3" s="512"/>
      <c r="R3" s="512"/>
      <c r="S3" s="513" t="s">
        <v>35</v>
      </c>
      <c r="T3" s="513"/>
      <c r="U3" s="513"/>
      <c r="V3" s="507"/>
      <c r="W3" s="502"/>
    </row>
    <row r="4" spans="1:23" s="149" customFormat="1" ht="13.5" x14ac:dyDescent="0.3">
      <c r="A4" s="501"/>
      <c r="B4" s="502"/>
      <c r="C4" s="507"/>
      <c r="D4" s="213" t="s">
        <v>8</v>
      </c>
      <c r="E4" s="214" t="s">
        <v>9</v>
      </c>
      <c r="F4" s="215" t="s">
        <v>5</v>
      </c>
      <c r="G4" s="214" t="s">
        <v>8</v>
      </c>
      <c r="H4" s="214" t="s">
        <v>9</v>
      </c>
      <c r="I4" s="216" t="s">
        <v>5</v>
      </c>
      <c r="J4" s="217" t="s">
        <v>8</v>
      </c>
      <c r="K4" s="214" t="s">
        <v>9</v>
      </c>
      <c r="L4" s="218" t="s">
        <v>5</v>
      </c>
      <c r="M4" s="219" t="s">
        <v>8</v>
      </c>
      <c r="N4" s="214" t="s">
        <v>9</v>
      </c>
      <c r="O4" s="220" t="s">
        <v>5</v>
      </c>
      <c r="P4" s="221" t="s">
        <v>8</v>
      </c>
      <c r="Q4" s="214" t="s">
        <v>9</v>
      </c>
      <c r="R4" s="222" t="s">
        <v>5</v>
      </c>
      <c r="S4" s="223" t="s">
        <v>8</v>
      </c>
      <c r="T4" s="214" t="s">
        <v>9</v>
      </c>
      <c r="U4" s="224" t="s">
        <v>5</v>
      </c>
      <c r="V4" s="507"/>
      <c r="W4" s="502"/>
    </row>
    <row r="5" spans="1:23" ht="15" customHeight="1" x14ac:dyDescent="0.3">
      <c r="A5" s="48" t="s">
        <v>36</v>
      </c>
      <c r="B5" s="225" t="s">
        <v>37</v>
      </c>
      <c r="C5" s="68" t="s">
        <v>38</v>
      </c>
      <c r="D5" s="51">
        <v>30</v>
      </c>
      <c r="E5" s="61" t="s">
        <v>39</v>
      </c>
      <c r="F5" s="171">
        <v>9</v>
      </c>
      <c r="G5" s="61">
        <v>30</v>
      </c>
      <c r="H5" s="61" t="s">
        <v>39</v>
      </c>
      <c r="I5" s="54">
        <v>10</v>
      </c>
      <c r="J5" s="172">
        <v>30</v>
      </c>
      <c r="K5" s="61" t="s">
        <v>39</v>
      </c>
      <c r="L5" s="173">
        <v>10</v>
      </c>
      <c r="M5" s="174">
        <v>30</v>
      </c>
      <c r="N5" s="61" t="s">
        <v>39</v>
      </c>
      <c r="O5" s="175">
        <v>10</v>
      </c>
      <c r="P5" s="60">
        <v>30</v>
      </c>
      <c r="Q5" s="61" t="s">
        <v>39</v>
      </c>
      <c r="R5" s="62">
        <v>10</v>
      </c>
      <c r="S5" s="63">
        <v>30</v>
      </c>
      <c r="T5" s="61" t="s">
        <v>13</v>
      </c>
      <c r="U5" s="64">
        <v>20</v>
      </c>
      <c r="V5" s="91">
        <f t="shared" ref="V5:V30" si="0">SUM(D5,G5,J5,M5,P5,S5)</f>
        <v>180</v>
      </c>
      <c r="W5" s="92">
        <f t="shared" ref="W5:W30" si="1">SUM(F5,I5,L5,O5,R5,U5)</f>
        <v>69</v>
      </c>
    </row>
    <row r="6" spans="1:23" x14ac:dyDescent="0.3">
      <c r="A6" s="82" t="s">
        <v>40</v>
      </c>
      <c r="B6" s="226" t="s">
        <v>41</v>
      </c>
      <c r="C6" s="68" t="s">
        <v>42</v>
      </c>
      <c r="D6" s="195"/>
      <c r="E6" s="78"/>
      <c r="F6" s="196"/>
      <c r="G6" s="78"/>
      <c r="H6" s="78"/>
      <c r="I6" s="227"/>
      <c r="J6" s="55"/>
      <c r="K6" s="78"/>
      <c r="L6" s="184"/>
      <c r="M6" s="185"/>
      <c r="N6" s="78"/>
      <c r="O6" s="59"/>
      <c r="P6" s="77">
        <v>30</v>
      </c>
      <c r="Q6" s="78" t="s">
        <v>13</v>
      </c>
      <c r="R6" s="79">
        <v>2</v>
      </c>
      <c r="S6" s="80">
        <v>30</v>
      </c>
      <c r="T6" s="78" t="s">
        <v>13</v>
      </c>
      <c r="U6" s="81">
        <v>2</v>
      </c>
      <c r="V6" s="91">
        <f t="shared" si="0"/>
        <v>60</v>
      </c>
      <c r="W6" s="92">
        <f t="shared" si="1"/>
        <v>4</v>
      </c>
    </row>
    <row r="7" spans="1:23" x14ac:dyDescent="0.3">
      <c r="A7" s="82" t="s">
        <v>48</v>
      </c>
      <c r="B7" s="177" t="s">
        <v>37</v>
      </c>
      <c r="C7" s="68" t="s">
        <v>42</v>
      </c>
      <c r="D7" s="121">
        <v>60</v>
      </c>
      <c r="E7" s="75" t="s">
        <v>13</v>
      </c>
      <c r="F7" s="71">
        <v>4</v>
      </c>
      <c r="G7" s="70">
        <v>60</v>
      </c>
      <c r="H7" s="75" t="s">
        <v>13</v>
      </c>
      <c r="I7" s="122">
        <v>4</v>
      </c>
      <c r="J7" s="114">
        <v>60</v>
      </c>
      <c r="K7" s="75" t="s">
        <v>13</v>
      </c>
      <c r="L7" s="74">
        <v>4</v>
      </c>
      <c r="M7" s="75">
        <v>60</v>
      </c>
      <c r="N7" s="75" t="s">
        <v>13</v>
      </c>
      <c r="O7" s="176">
        <v>4</v>
      </c>
      <c r="P7" s="87"/>
      <c r="Q7" s="89"/>
      <c r="R7" s="88"/>
      <c r="S7" s="89"/>
      <c r="T7" s="89"/>
      <c r="U7" s="90"/>
      <c r="V7" s="91">
        <f t="shared" si="0"/>
        <v>240</v>
      </c>
      <c r="W7" s="92">
        <f t="shared" si="1"/>
        <v>16</v>
      </c>
    </row>
    <row r="8" spans="1:23" x14ac:dyDescent="0.3">
      <c r="A8" s="82" t="s">
        <v>45</v>
      </c>
      <c r="B8" s="177" t="s">
        <v>37</v>
      </c>
      <c r="C8" s="68" t="s">
        <v>42</v>
      </c>
      <c r="D8" s="228"/>
      <c r="E8" s="92"/>
      <c r="F8" s="92"/>
      <c r="G8" s="92"/>
      <c r="H8" s="92"/>
      <c r="I8" s="229"/>
      <c r="J8" s="114">
        <v>15</v>
      </c>
      <c r="K8" s="75" t="s">
        <v>14</v>
      </c>
      <c r="L8" s="74">
        <v>2</v>
      </c>
      <c r="M8" s="75"/>
      <c r="N8" s="75"/>
      <c r="O8" s="176"/>
      <c r="P8" s="87"/>
      <c r="Q8" s="75"/>
      <c r="R8" s="88"/>
      <c r="S8" s="89"/>
      <c r="T8" s="75"/>
      <c r="U8" s="90"/>
      <c r="V8" s="91">
        <f t="shared" si="0"/>
        <v>15</v>
      </c>
      <c r="W8" s="92">
        <f t="shared" si="1"/>
        <v>2</v>
      </c>
    </row>
    <row r="9" spans="1:23" x14ac:dyDescent="0.3">
      <c r="A9" s="82" t="s">
        <v>85</v>
      </c>
      <c r="B9" s="177" t="s">
        <v>37</v>
      </c>
      <c r="C9" s="68" t="s">
        <v>42</v>
      </c>
      <c r="D9" s="228"/>
      <c r="E9" s="92"/>
      <c r="F9" s="92"/>
      <c r="G9" s="92"/>
      <c r="H9" s="92"/>
      <c r="I9" s="229"/>
      <c r="J9" s="114"/>
      <c r="K9" s="75"/>
      <c r="L9" s="74"/>
      <c r="M9" s="75">
        <v>15</v>
      </c>
      <c r="N9" s="75" t="s">
        <v>14</v>
      </c>
      <c r="O9" s="176">
        <v>2</v>
      </c>
      <c r="P9" s="87"/>
      <c r="Q9" s="75"/>
      <c r="R9" s="88"/>
      <c r="S9" s="89"/>
      <c r="T9" s="75"/>
      <c r="U9" s="90"/>
      <c r="V9" s="91">
        <f t="shared" si="0"/>
        <v>15</v>
      </c>
      <c r="W9" s="92">
        <f t="shared" si="1"/>
        <v>2</v>
      </c>
    </row>
    <row r="10" spans="1:23" x14ac:dyDescent="0.3">
      <c r="A10" s="82" t="s">
        <v>86</v>
      </c>
      <c r="B10" s="177" t="s">
        <v>37</v>
      </c>
      <c r="C10" s="68" t="s">
        <v>54</v>
      </c>
      <c r="D10" s="121"/>
      <c r="E10" s="75"/>
      <c r="F10" s="71"/>
      <c r="G10" s="70"/>
      <c r="H10" s="75"/>
      <c r="I10" s="122"/>
      <c r="J10" s="87">
        <v>15</v>
      </c>
      <c r="K10" s="75" t="s">
        <v>13</v>
      </c>
      <c r="L10" s="88">
        <v>1</v>
      </c>
      <c r="M10" s="89">
        <v>15</v>
      </c>
      <c r="N10" s="75" t="s">
        <v>14</v>
      </c>
      <c r="O10" s="90">
        <v>2</v>
      </c>
      <c r="P10" s="87">
        <v>15</v>
      </c>
      <c r="Q10" s="75" t="s">
        <v>13</v>
      </c>
      <c r="R10" s="88">
        <v>1</v>
      </c>
      <c r="S10" s="89">
        <v>15</v>
      </c>
      <c r="T10" s="75" t="s">
        <v>14</v>
      </c>
      <c r="U10" s="90">
        <v>2</v>
      </c>
      <c r="V10" s="91">
        <f t="shared" si="0"/>
        <v>60</v>
      </c>
      <c r="W10" s="92">
        <f t="shared" si="1"/>
        <v>6</v>
      </c>
    </row>
    <row r="11" spans="1:23" x14ac:dyDescent="0.3">
      <c r="A11" s="82" t="s">
        <v>49</v>
      </c>
      <c r="B11" s="226" t="s">
        <v>41</v>
      </c>
      <c r="C11" s="104" t="s">
        <v>20</v>
      </c>
      <c r="D11" s="180">
        <v>15</v>
      </c>
      <c r="E11" s="75" t="s">
        <v>13</v>
      </c>
      <c r="F11" s="110">
        <v>1</v>
      </c>
      <c r="G11" s="111">
        <v>15</v>
      </c>
      <c r="H11" s="75" t="s">
        <v>13</v>
      </c>
      <c r="I11" s="182">
        <v>1</v>
      </c>
      <c r="J11" s="180">
        <v>15</v>
      </c>
      <c r="K11" s="75" t="s">
        <v>13</v>
      </c>
      <c r="L11" s="230">
        <v>1</v>
      </c>
      <c r="M11" s="231">
        <v>15</v>
      </c>
      <c r="N11" s="75" t="s">
        <v>13</v>
      </c>
      <c r="O11" s="182">
        <v>1</v>
      </c>
      <c r="P11" s="113">
        <v>30</v>
      </c>
      <c r="Q11" s="75" t="s">
        <v>13</v>
      </c>
      <c r="R11" s="117">
        <v>2</v>
      </c>
      <c r="S11" s="232">
        <v>30</v>
      </c>
      <c r="T11" s="75" t="s">
        <v>13</v>
      </c>
      <c r="U11" s="233">
        <v>2</v>
      </c>
      <c r="V11" s="91">
        <f t="shared" si="0"/>
        <v>120</v>
      </c>
      <c r="W11" s="92">
        <f t="shared" si="1"/>
        <v>8</v>
      </c>
    </row>
    <row r="12" spans="1:23" x14ac:dyDescent="0.3">
      <c r="A12" s="82" t="s">
        <v>50</v>
      </c>
      <c r="B12" s="177" t="s">
        <v>37</v>
      </c>
      <c r="C12" s="68" t="s">
        <v>42</v>
      </c>
      <c r="D12" s="121"/>
      <c r="E12" s="70"/>
      <c r="F12" s="71"/>
      <c r="G12" s="70"/>
      <c r="H12" s="70"/>
      <c r="I12" s="122"/>
      <c r="J12" s="114"/>
      <c r="K12" s="102"/>
      <c r="L12" s="74"/>
      <c r="M12" s="75"/>
      <c r="N12" s="181"/>
      <c r="O12" s="176"/>
      <c r="P12" s="114">
        <v>30</v>
      </c>
      <c r="Q12" s="75" t="s">
        <v>64</v>
      </c>
      <c r="R12" s="74">
        <v>2</v>
      </c>
      <c r="S12" s="75">
        <v>30</v>
      </c>
      <c r="T12" s="75" t="s">
        <v>14</v>
      </c>
      <c r="U12" s="176">
        <v>2</v>
      </c>
      <c r="V12" s="91">
        <f t="shared" si="0"/>
        <v>60</v>
      </c>
      <c r="W12" s="92">
        <f t="shared" si="1"/>
        <v>4</v>
      </c>
    </row>
    <row r="13" spans="1:23" x14ac:dyDescent="0.3">
      <c r="A13" s="82" t="s">
        <v>51</v>
      </c>
      <c r="B13" s="226" t="s">
        <v>41</v>
      </c>
      <c r="C13" s="68" t="s">
        <v>42</v>
      </c>
      <c r="D13" s="83"/>
      <c r="E13" s="70"/>
      <c r="F13" s="71"/>
      <c r="G13" s="70"/>
      <c r="H13" s="70"/>
      <c r="I13" s="84"/>
      <c r="J13" s="70">
        <v>30</v>
      </c>
      <c r="K13" s="98" t="s">
        <v>14</v>
      </c>
      <c r="L13" s="71">
        <v>2</v>
      </c>
      <c r="M13" s="75"/>
      <c r="N13" s="181"/>
      <c r="O13" s="86"/>
      <c r="P13" s="115">
        <v>30</v>
      </c>
      <c r="Q13" s="234" t="s">
        <v>14</v>
      </c>
      <c r="R13" s="117">
        <v>2</v>
      </c>
      <c r="S13" s="89"/>
      <c r="T13" s="89"/>
      <c r="U13" s="90"/>
      <c r="V13" s="91">
        <f t="shared" si="0"/>
        <v>60</v>
      </c>
      <c r="W13" s="92">
        <f t="shared" si="1"/>
        <v>4</v>
      </c>
    </row>
    <row r="14" spans="1:23" x14ac:dyDescent="0.3">
      <c r="A14" s="82" t="s">
        <v>52</v>
      </c>
      <c r="B14" s="177" t="s">
        <v>37</v>
      </c>
      <c r="C14" s="68" t="s">
        <v>42</v>
      </c>
      <c r="D14" s="121"/>
      <c r="E14" s="70"/>
      <c r="F14" s="71"/>
      <c r="G14" s="70"/>
      <c r="H14" s="70"/>
      <c r="I14" s="122"/>
      <c r="J14" s="114"/>
      <c r="K14" s="102"/>
      <c r="L14" s="74"/>
      <c r="M14" s="75"/>
      <c r="N14" s="181"/>
      <c r="O14" s="176"/>
      <c r="P14" s="87">
        <v>30</v>
      </c>
      <c r="Q14" s="75" t="s">
        <v>13</v>
      </c>
      <c r="R14" s="88">
        <v>1</v>
      </c>
      <c r="S14" s="89">
        <v>30</v>
      </c>
      <c r="T14" s="75" t="s">
        <v>14</v>
      </c>
      <c r="U14" s="90">
        <v>2</v>
      </c>
      <c r="V14" s="91">
        <f t="shared" si="0"/>
        <v>60</v>
      </c>
      <c r="W14" s="92">
        <f t="shared" si="1"/>
        <v>3</v>
      </c>
    </row>
    <row r="15" spans="1:23" x14ac:dyDescent="0.3">
      <c r="A15" s="82" t="s">
        <v>53</v>
      </c>
      <c r="B15" s="177" t="s">
        <v>37</v>
      </c>
      <c r="C15" s="68" t="s">
        <v>42</v>
      </c>
      <c r="D15" s="121">
        <v>30</v>
      </c>
      <c r="E15" s="75" t="s">
        <v>13</v>
      </c>
      <c r="F15" s="183">
        <v>1</v>
      </c>
      <c r="G15" s="70">
        <v>30</v>
      </c>
      <c r="H15" s="75" t="s">
        <v>14</v>
      </c>
      <c r="I15" s="122">
        <v>2</v>
      </c>
      <c r="J15" s="114"/>
      <c r="K15" s="102"/>
      <c r="L15" s="74"/>
      <c r="M15" s="75"/>
      <c r="N15" s="181"/>
      <c r="O15" s="176"/>
      <c r="P15" s="87"/>
      <c r="Q15" s="89"/>
      <c r="R15" s="88"/>
      <c r="S15" s="89"/>
      <c r="T15" s="89"/>
      <c r="U15" s="90"/>
      <c r="V15" s="91">
        <f t="shared" si="0"/>
        <v>60</v>
      </c>
      <c r="W15" s="92">
        <f t="shared" si="1"/>
        <v>3</v>
      </c>
    </row>
    <row r="16" spans="1:23" x14ac:dyDescent="0.3">
      <c r="A16" s="82" t="s">
        <v>87</v>
      </c>
      <c r="B16" s="177" t="s">
        <v>37</v>
      </c>
      <c r="C16" s="68" t="s">
        <v>54</v>
      </c>
      <c r="D16" s="114">
        <v>30</v>
      </c>
      <c r="E16" s="75" t="s">
        <v>13</v>
      </c>
      <c r="F16" s="74">
        <v>1</v>
      </c>
      <c r="G16" s="75">
        <v>30</v>
      </c>
      <c r="H16" s="75" t="s">
        <v>14</v>
      </c>
      <c r="I16" s="176">
        <v>1</v>
      </c>
      <c r="J16" s="114"/>
      <c r="K16" s="75"/>
      <c r="L16" s="184"/>
      <c r="M16" s="185"/>
      <c r="N16" s="75"/>
      <c r="O16" s="176"/>
      <c r="P16" s="87"/>
      <c r="Q16" s="89"/>
      <c r="R16" s="88"/>
      <c r="S16" s="89"/>
      <c r="T16" s="89"/>
      <c r="U16" s="90"/>
      <c r="V16" s="91">
        <f t="shared" si="0"/>
        <v>60</v>
      </c>
      <c r="W16" s="92">
        <f t="shared" si="1"/>
        <v>2</v>
      </c>
    </row>
    <row r="17" spans="1:23" x14ac:dyDescent="0.3">
      <c r="A17" s="82" t="s">
        <v>88</v>
      </c>
      <c r="B17" s="226" t="s">
        <v>41</v>
      </c>
      <c r="C17" s="68" t="s">
        <v>54</v>
      </c>
      <c r="D17" s="114"/>
      <c r="E17" s="75"/>
      <c r="F17" s="74"/>
      <c r="G17" s="75"/>
      <c r="H17" s="75"/>
      <c r="I17" s="176"/>
      <c r="J17" s="114"/>
      <c r="K17" s="75"/>
      <c r="L17" s="184"/>
      <c r="M17" s="185"/>
      <c r="N17" s="75"/>
      <c r="O17" s="176"/>
      <c r="P17" s="87">
        <v>15</v>
      </c>
      <c r="Q17" s="89" t="s">
        <v>13</v>
      </c>
      <c r="R17" s="117">
        <v>3</v>
      </c>
      <c r="S17" s="89">
        <v>15</v>
      </c>
      <c r="T17" s="89" t="s">
        <v>14</v>
      </c>
      <c r="U17" s="233">
        <v>3</v>
      </c>
      <c r="V17" s="91">
        <f t="shared" si="0"/>
        <v>30</v>
      </c>
      <c r="W17" s="92">
        <f t="shared" si="1"/>
        <v>6</v>
      </c>
    </row>
    <row r="18" spans="1:23" x14ac:dyDescent="0.3">
      <c r="A18" s="82" t="s">
        <v>89</v>
      </c>
      <c r="B18" s="177" t="s">
        <v>37</v>
      </c>
      <c r="C18" s="68" t="s">
        <v>54</v>
      </c>
      <c r="D18" s="121"/>
      <c r="E18" s="75"/>
      <c r="F18" s="71"/>
      <c r="G18" s="70"/>
      <c r="H18" s="75"/>
      <c r="I18" s="122"/>
      <c r="J18" s="114">
        <v>15</v>
      </c>
      <c r="K18" s="75" t="s">
        <v>13</v>
      </c>
      <c r="L18" s="74">
        <v>2</v>
      </c>
      <c r="M18" s="75">
        <v>15</v>
      </c>
      <c r="N18" s="75" t="s">
        <v>14</v>
      </c>
      <c r="O18" s="176">
        <v>3</v>
      </c>
      <c r="P18" s="87"/>
      <c r="Q18" s="89"/>
      <c r="R18" s="88"/>
      <c r="S18" s="89"/>
      <c r="T18" s="89"/>
      <c r="U18" s="90"/>
      <c r="V18" s="91">
        <f t="shared" si="0"/>
        <v>30</v>
      </c>
      <c r="W18" s="92">
        <f t="shared" si="1"/>
        <v>5</v>
      </c>
    </row>
    <row r="19" spans="1:23" x14ac:dyDescent="0.3">
      <c r="A19" s="82" t="s">
        <v>55</v>
      </c>
      <c r="B19" s="177" t="s">
        <v>37</v>
      </c>
      <c r="C19" s="132" t="s">
        <v>54</v>
      </c>
      <c r="D19" s="186">
        <v>30</v>
      </c>
      <c r="E19" s="137" t="s">
        <v>13</v>
      </c>
      <c r="F19" s="200">
        <v>1</v>
      </c>
      <c r="G19" s="96">
        <v>30</v>
      </c>
      <c r="H19" s="137" t="s">
        <v>14</v>
      </c>
      <c r="I19" s="135">
        <v>2</v>
      </c>
      <c r="J19" s="114"/>
      <c r="K19" s="75"/>
      <c r="L19" s="74"/>
      <c r="M19" s="75"/>
      <c r="N19" s="75"/>
      <c r="O19" s="176"/>
      <c r="P19" s="87"/>
      <c r="Q19" s="89"/>
      <c r="R19" s="88"/>
      <c r="S19" s="89"/>
      <c r="T19" s="89"/>
      <c r="U19" s="90"/>
      <c r="V19" s="91">
        <f t="shared" si="0"/>
        <v>60</v>
      </c>
      <c r="W19" s="92">
        <f t="shared" si="1"/>
        <v>3</v>
      </c>
    </row>
    <row r="20" spans="1:23" x14ac:dyDescent="0.3">
      <c r="A20" s="82" t="s">
        <v>56</v>
      </c>
      <c r="B20" s="235" t="s">
        <v>37</v>
      </c>
      <c r="C20" s="68" t="s">
        <v>54</v>
      </c>
      <c r="D20" s="121">
        <v>15</v>
      </c>
      <c r="E20" s="75" t="s">
        <v>13</v>
      </c>
      <c r="F20" s="71">
        <v>1</v>
      </c>
      <c r="G20" s="70">
        <v>15</v>
      </c>
      <c r="H20" s="75" t="s">
        <v>14</v>
      </c>
      <c r="I20" s="122">
        <v>1</v>
      </c>
      <c r="J20" s="121">
        <v>15</v>
      </c>
      <c r="K20" s="75" t="s">
        <v>13</v>
      </c>
      <c r="L20" s="71">
        <v>1</v>
      </c>
      <c r="M20" s="70">
        <v>15</v>
      </c>
      <c r="N20" s="75" t="s">
        <v>14</v>
      </c>
      <c r="O20" s="122">
        <v>1</v>
      </c>
      <c r="P20" s="87"/>
      <c r="Q20" s="89"/>
      <c r="R20" s="88"/>
      <c r="S20" s="89"/>
      <c r="T20" s="89"/>
      <c r="U20" s="90"/>
      <c r="V20" s="91">
        <f t="shared" si="0"/>
        <v>60</v>
      </c>
      <c r="W20" s="92">
        <f t="shared" si="1"/>
        <v>4</v>
      </c>
    </row>
    <row r="21" spans="1:23" ht="15" customHeight="1" x14ac:dyDescent="0.3">
      <c r="A21" s="82" t="s">
        <v>90</v>
      </c>
      <c r="B21" s="235" t="s">
        <v>37</v>
      </c>
      <c r="C21" s="68" t="s">
        <v>42</v>
      </c>
      <c r="D21" s="87">
        <v>30</v>
      </c>
      <c r="E21" s="89" t="s">
        <v>13</v>
      </c>
      <c r="F21" s="88">
        <v>1</v>
      </c>
      <c r="G21" s="89">
        <v>30</v>
      </c>
      <c r="H21" s="89" t="s">
        <v>14</v>
      </c>
      <c r="I21" s="90">
        <v>2</v>
      </c>
      <c r="J21" s="121"/>
      <c r="K21" s="75"/>
      <c r="L21" s="71"/>
      <c r="M21" s="70"/>
      <c r="N21" s="75"/>
      <c r="O21" s="122"/>
      <c r="P21" s="87"/>
      <c r="Q21" s="89"/>
      <c r="R21" s="88"/>
      <c r="S21" s="89"/>
      <c r="T21" s="89"/>
      <c r="U21" s="90"/>
      <c r="V21" s="91">
        <f t="shared" si="0"/>
        <v>60</v>
      </c>
      <c r="W21" s="92">
        <f t="shared" si="1"/>
        <v>3</v>
      </c>
    </row>
    <row r="22" spans="1:23" x14ac:dyDescent="0.3">
      <c r="A22" s="82" t="s">
        <v>58</v>
      </c>
      <c r="B22" s="177" t="s">
        <v>37</v>
      </c>
      <c r="C22" s="50" t="s">
        <v>42</v>
      </c>
      <c r="D22" s="195">
        <v>30</v>
      </c>
      <c r="E22" s="185" t="s">
        <v>13</v>
      </c>
      <c r="F22" s="196">
        <v>1</v>
      </c>
      <c r="G22" s="78">
        <v>30</v>
      </c>
      <c r="H22" s="185" t="s">
        <v>14</v>
      </c>
      <c r="I22" s="227">
        <v>2</v>
      </c>
      <c r="J22" s="114"/>
      <c r="K22" s="75"/>
      <c r="L22" s="74"/>
      <c r="M22" s="75"/>
      <c r="N22" s="75"/>
      <c r="O22" s="176"/>
      <c r="P22" s="87"/>
      <c r="Q22" s="89"/>
      <c r="R22" s="88"/>
      <c r="S22" s="89"/>
      <c r="T22" s="89"/>
      <c r="U22" s="90"/>
      <c r="V22" s="91">
        <f t="shared" si="0"/>
        <v>60</v>
      </c>
      <c r="W22" s="92">
        <f t="shared" si="1"/>
        <v>3</v>
      </c>
    </row>
    <row r="23" spans="1:23" x14ac:dyDescent="0.3">
      <c r="A23" s="82" t="s">
        <v>59</v>
      </c>
      <c r="B23" s="177" t="s">
        <v>37</v>
      </c>
      <c r="C23" s="68" t="s">
        <v>42</v>
      </c>
      <c r="D23" s="121"/>
      <c r="E23" s="96"/>
      <c r="F23" s="71"/>
      <c r="G23" s="70"/>
      <c r="H23" s="70"/>
      <c r="I23" s="122"/>
      <c r="J23" s="114"/>
      <c r="K23" s="75"/>
      <c r="L23" s="74"/>
      <c r="M23" s="75"/>
      <c r="N23" s="75"/>
      <c r="O23" s="176"/>
      <c r="P23" s="87">
        <v>15</v>
      </c>
      <c r="Q23" s="89" t="s">
        <v>13</v>
      </c>
      <c r="R23" s="88">
        <v>1</v>
      </c>
      <c r="S23" s="89"/>
      <c r="T23" s="89"/>
      <c r="U23" s="90"/>
      <c r="V23" s="91">
        <f t="shared" si="0"/>
        <v>15</v>
      </c>
      <c r="W23" s="92">
        <f t="shared" si="1"/>
        <v>1</v>
      </c>
    </row>
    <row r="24" spans="1:23" x14ac:dyDescent="0.3">
      <c r="A24" s="82" t="s">
        <v>60</v>
      </c>
      <c r="B24" s="177" t="s">
        <v>37</v>
      </c>
      <c r="C24" s="68" t="s">
        <v>42</v>
      </c>
      <c r="D24" s="193"/>
      <c r="E24" s="188"/>
      <c r="F24" s="212"/>
      <c r="G24" s="70">
        <v>15</v>
      </c>
      <c r="H24" s="75" t="s">
        <v>14</v>
      </c>
      <c r="I24" s="122">
        <v>1</v>
      </c>
      <c r="J24" s="114"/>
      <c r="K24" s="75"/>
      <c r="L24" s="74"/>
      <c r="M24" s="75"/>
      <c r="N24" s="75"/>
      <c r="O24" s="176"/>
      <c r="P24" s="87"/>
      <c r="Q24" s="89"/>
      <c r="R24" s="88"/>
      <c r="S24" s="89"/>
      <c r="T24" s="89"/>
      <c r="U24" s="90"/>
      <c r="V24" s="91">
        <f t="shared" si="0"/>
        <v>15</v>
      </c>
      <c r="W24" s="92">
        <f t="shared" si="1"/>
        <v>1</v>
      </c>
    </row>
    <row r="25" spans="1:23" x14ac:dyDescent="0.3">
      <c r="A25" s="82" t="s">
        <v>61</v>
      </c>
      <c r="B25" s="177" t="s">
        <v>37</v>
      </c>
      <c r="C25" s="68" t="s">
        <v>42</v>
      </c>
      <c r="D25" s="121">
        <v>2</v>
      </c>
      <c r="E25" s="185" t="s">
        <v>13</v>
      </c>
      <c r="F25" s="71">
        <v>0</v>
      </c>
      <c r="G25" s="70"/>
      <c r="H25" s="70"/>
      <c r="I25" s="122"/>
      <c r="J25" s="114"/>
      <c r="K25" s="75"/>
      <c r="L25" s="74"/>
      <c r="M25" s="75"/>
      <c r="N25" s="75"/>
      <c r="O25" s="176"/>
      <c r="P25" s="87"/>
      <c r="Q25" s="89"/>
      <c r="R25" s="88"/>
      <c r="S25" s="89"/>
      <c r="T25" s="89"/>
      <c r="U25" s="90"/>
      <c r="V25" s="91">
        <f t="shared" si="0"/>
        <v>2</v>
      </c>
      <c r="W25" s="92">
        <f t="shared" si="1"/>
        <v>0</v>
      </c>
    </row>
    <row r="26" spans="1:23" x14ac:dyDescent="0.3">
      <c r="A26" s="82" t="s">
        <v>62</v>
      </c>
      <c r="B26" s="177" t="s">
        <v>37</v>
      </c>
      <c r="C26" s="68" t="s">
        <v>42</v>
      </c>
      <c r="D26" s="121">
        <v>4</v>
      </c>
      <c r="E26" s="75" t="s">
        <v>13</v>
      </c>
      <c r="F26" s="71">
        <v>0</v>
      </c>
      <c r="G26" s="70"/>
      <c r="H26" s="70"/>
      <c r="I26" s="122"/>
      <c r="J26" s="114"/>
      <c r="K26" s="75"/>
      <c r="L26" s="74"/>
      <c r="M26" s="75"/>
      <c r="N26" s="75"/>
      <c r="O26" s="176"/>
      <c r="P26" s="87"/>
      <c r="Q26" s="89"/>
      <c r="R26" s="88"/>
      <c r="S26" s="89"/>
      <c r="T26" s="89"/>
      <c r="U26" s="90"/>
      <c r="V26" s="91">
        <f t="shared" si="0"/>
        <v>4</v>
      </c>
      <c r="W26" s="92">
        <f t="shared" si="1"/>
        <v>0</v>
      </c>
    </row>
    <row r="27" spans="1:23" x14ac:dyDescent="0.3">
      <c r="A27" s="125" t="s">
        <v>63</v>
      </c>
      <c r="B27" s="226" t="s">
        <v>41</v>
      </c>
      <c r="C27" s="68" t="s">
        <v>54</v>
      </c>
      <c r="D27" s="121">
        <v>30</v>
      </c>
      <c r="E27" s="137" t="s">
        <v>64</v>
      </c>
      <c r="F27" s="71">
        <v>2</v>
      </c>
      <c r="G27" s="70">
        <v>30</v>
      </c>
      <c r="H27" s="75" t="s">
        <v>64</v>
      </c>
      <c r="I27" s="18">
        <v>2</v>
      </c>
      <c r="J27" s="114">
        <v>30</v>
      </c>
      <c r="K27" s="75" t="s">
        <v>64</v>
      </c>
      <c r="L27" s="74">
        <v>2</v>
      </c>
      <c r="M27" s="75">
        <v>30</v>
      </c>
      <c r="N27" s="75" t="s">
        <v>14</v>
      </c>
      <c r="O27" s="176">
        <v>3</v>
      </c>
      <c r="P27" s="87"/>
      <c r="Q27" s="89"/>
      <c r="R27" s="88"/>
      <c r="S27" s="89"/>
      <c r="T27" s="89"/>
      <c r="U27" s="90"/>
      <c r="V27" s="91">
        <f t="shared" si="0"/>
        <v>120</v>
      </c>
      <c r="W27" s="236">
        <f t="shared" si="1"/>
        <v>9</v>
      </c>
    </row>
    <row r="28" spans="1:23" x14ac:dyDescent="0.3">
      <c r="A28" s="125" t="s">
        <v>65</v>
      </c>
      <c r="B28" s="226" t="s">
        <v>41</v>
      </c>
      <c r="C28" s="68" t="s">
        <v>54</v>
      </c>
      <c r="D28" s="126">
        <v>30</v>
      </c>
      <c r="E28" s="127" t="s">
        <v>13</v>
      </c>
      <c r="F28" s="127">
        <v>0</v>
      </c>
      <c r="G28" s="75">
        <v>30</v>
      </c>
      <c r="H28" s="75" t="s">
        <v>13</v>
      </c>
      <c r="I28" s="86">
        <v>0</v>
      </c>
      <c r="J28" s="228"/>
      <c r="K28" s="92"/>
      <c r="L28" s="92"/>
      <c r="M28" s="92"/>
      <c r="N28" s="92"/>
      <c r="O28" s="229"/>
      <c r="P28" s="87"/>
      <c r="Q28" s="89"/>
      <c r="R28" s="88"/>
      <c r="S28" s="89"/>
      <c r="T28" s="89"/>
      <c r="U28" s="90"/>
      <c r="V28" s="91">
        <f t="shared" si="0"/>
        <v>60</v>
      </c>
      <c r="W28" s="236">
        <f t="shared" si="1"/>
        <v>0</v>
      </c>
    </row>
    <row r="29" spans="1:23" x14ac:dyDescent="0.3">
      <c r="A29" s="130" t="s">
        <v>66</v>
      </c>
      <c r="B29" s="237" t="s">
        <v>37</v>
      </c>
      <c r="C29" s="132" t="s">
        <v>42</v>
      </c>
      <c r="D29" s="186"/>
      <c r="E29" s="56"/>
      <c r="F29" s="200"/>
      <c r="G29" s="96"/>
      <c r="H29" s="96"/>
      <c r="I29" s="135"/>
      <c r="J29" s="136"/>
      <c r="K29" s="137"/>
      <c r="L29" s="138"/>
      <c r="M29" s="137"/>
      <c r="N29" s="137"/>
      <c r="O29" s="139"/>
      <c r="P29" s="140">
        <v>15</v>
      </c>
      <c r="Q29" s="137" t="s">
        <v>14</v>
      </c>
      <c r="R29" s="94">
        <v>1</v>
      </c>
      <c r="S29" s="95"/>
      <c r="T29" s="95"/>
      <c r="U29" s="141"/>
      <c r="V29" s="142">
        <f t="shared" si="0"/>
        <v>15</v>
      </c>
      <c r="W29" s="143">
        <f t="shared" si="1"/>
        <v>1</v>
      </c>
    </row>
    <row r="30" spans="1:23" x14ac:dyDescent="0.3">
      <c r="A30" s="144" t="s">
        <v>67</v>
      </c>
      <c r="B30" s="145" t="s">
        <v>41</v>
      </c>
      <c r="C30" s="144"/>
      <c r="D30" s="146"/>
      <c r="E30" s="146"/>
      <c r="F30" s="146"/>
      <c r="G30" s="147">
        <v>15</v>
      </c>
      <c r="H30" s="147" t="s">
        <v>13</v>
      </c>
      <c r="I30" s="147">
        <v>2</v>
      </c>
      <c r="J30" s="147"/>
      <c r="K30" s="147"/>
      <c r="L30" s="147"/>
      <c r="M30" s="147">
        <v>15</v>
      </c>
      <c r="N30" s="147" t="s">
        <v>13</v>
      </c>
      <c r="O30" s="147">
        <v>2</v>
      </c>
      <c r="P30" s="147"/>
      <c r="Q30" s="147"/>
      <c r="R30" s="147"/>
      <c r="S30" s="147">
        <v>15</v>
      </c>
      <c r="T30" s="147" t="s">
        <v>13</v>
      </c>
      <c r="U30" s="147">
        <v>2</v>
      </c>
      <c r="V30" s="147">
        <f t="shared" si="0"/>
        <v>45</v>
      </c>
      <c r="W30" s="147">
        <f t="shared" si="1"/>
        <v>6</v>
      </c>
    </row>
    <row r="31" spans="1:23" x14ac:dyDescent="0.3">
      <c r="A31" s="514" t="s">
        <v>68</v>
      </c>
      <c r="B31" s="514"/>
      <c r="C31" s="514"/>
      <c r="D31" s="514"/>
      <c r="E31" s="514"/>
      <c r="F31" s="514"/>
      <c r="G31" s="514"/>
      <c r="H31" s="514"/>
      <c r="I31" s="514"/>
      <c r="J31" s="514"/>
      <c r="K31" s="514"/>
      <c r="L31" s="514"/>
      <c r="M31" s="514"/>
      <c r="N31" s="514"/>
      <c r="O31" s="514"/>
      <c r="P31" s="514"/>
      <c r="Q31" s="514"/>
      <c r="R31" s="514"/>
      <c r="S31" s="514"/>
      <c r="T31" s="514"/>
      <c r="U31" s="514"/>
      <c r="V31" s="514"/>
      <c r="W31" s="238">
        <v>17</v>
      </c>
    </row>
    <row r="32" spans="1:23" s="149" customFormat="1" ht="13.5" x14ac:dyDescent="0.3">
      <c r="A32" s="239"/>
      <c r="B32" s="150"/>
      <c r="C32" s="151" t="s">
        <v>69</v>
      </c>
      <c r="D32" s="152">
        <f>SUM(D5:D30)</f>
        <v>336</v>
      </c>
      <c r="E32" s="152"/>
      <c r="F32" s="153">
        <f>SUM(F5:F30)</f>
        <v>22</v>
      </c>
      <c r="G32" s="152">
        <f>SUM(G5:G30)</f>
        <v>360</v>
      </c>
      <c r="H32" s="152"/>
      <c r="I32" s="153">
        <f>SUM(I5:I30)</f>
        <v>30</v>
      </c>
      <c r="J32" s="154">
        <f>SUM(J5:J30)</f>
        <v>225</v>
      </c>
      <c r="K32" s="154"/>
      <c r="L32" s="240">
        <f>SUM(L5:L31)</f>
        <v>25</v>
      </c>
      <c r="M32" s="154">
        <f>SUM(M5:M30)</f>
        <v>210</v>
      </c>
      <c r="N32" s="154"/>
      <c r="O32" s="155">
        <f>SUM(O5:O31)</f>
        <v>28</v>
      </c>
      <c r="P32" s="156">
        <f>SUM(P5:P30)</f>
        <v>240</v>
      </c>
      <c r="Q32" s="156"/>
      <c r="R32" s="157">
        <f>SUM(R5:R31)</f>
        <v>25</v>
      </c>
      <c r="S32" s="156">
        <f>SUM(S5:S30)</f>
        <v>195</v>
      </c>
      <c r="T32" s="156"/>
      <c r="U32" s="157">
        <f>SUM(U5:U31)</f>
        <v>35</v>
      </c>
      <c r="V32" s="151">
        <f>SUM(V5:V30)</f>
        <v>1566</v>
      </c>
      <c r="W32" s="241">
        <f>SUM(W5:W30)</f>
        <v>165</v>
      </c>
    </row>
    <row r="33" spans="1:23" s="149" customFormat="1" ht="13.5" x14ac:dyDescent="0.3">
      <c r="A33" s="239"/>
      <c r="C33" s="205" t="s">
        <v>70</v>
      </c>
      <c r="D33" s="518">
        <f>SUM(D32,G32)-(D13+G13)</f>
        <v>696</v>
      </c>
      <c r="E33" s="518"/>
      <c r="F33" s="518"/>
      <c r="G33" s="519">
        <f>SUM(F32,I32)</f>
        <v>52</v>
      </c>
      <c r="H33" s="519"/>
      <c r="I33" s="519"/>
      <c r="J33" s="519">
        <f>SUM(J32,M32)-(J13+M13)</f>
        <v>405</v>
      </c>
      <c r="K33" s="519"/>
      <c r="L33" s="519"/>
      <c r="M33" s="519">
        <f>SUM(L32,O32)</f>
        <v>53</v>
      </c>
      <c r="N33" s="519"/>
      <c r="O33" s="519"/>
      <c r="P33" s="519">
        <f>SUM(P32,S32)-(P13+S13)</f>
        <v>405</v>
      </c>
      <c r="Q33" s="519"/>
      <c r="R33" s="519"/>
      <c r="S33" s="519">
        <f>SUM(R32,U32)</f>
        <v>60</v>
      </c>
      <c r="T33" s="519"/>
      <c r="U33" s="519"/>
      <c r="V33" s="242"/>
      <c r="W33" s="162">
        <f>W32+W31</f>
        <v>182</v>
      </c>
    </row>
    <row r="34" spans="1:23" s="149" customFormat="1" ht="13.5" x14ac:dyDescent="0.3">
      <c r="A34" s="239"/>
      <c r="B34" s="150"/>
      <c r="C34" s="150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209">
        <f>SUM(W27,W28,W11,W6,W31,W13,W17,W30)</f>
        <v>54</v>
      </c>
      <c r="W34" s="165" t="s">
        <v>5</v>
      </c>
    </row>
    <row r="35" spans="1:23" hidden="1" x14ac:dyDescent="0.3"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>
        <f>(V34*100)/W33</f>
        <v>29.670329670329672</v>
      </c>
      <c r="W35" s="32"/>
    </row>
  </sheetData>
  <mergeCells count="22">
    <mergeCell ref="A31:V31"/>
    <mergeCell ref="D33:F33"/>
    <mergeCell ref="G33:I33"/>
    <mergeCell ref="J33:L33"/>
    <mergeCell ref="M33:O33"/>
    <mergeCell ref="P33:R33"/>
    <mergeCell ref="S33:U33"/>
    <mergeCell ref="A1:W1"/>
    <mergeCell ref="A2:A4"/>
    <mergeCell ref="B2:B4"/>
    <mergeCell ref="C2:C4"/>
    <mergeCell ref="D2:I2"/>
    <mergeCell ref="J2:O2"/>
    <mergeCell ref="P2:U2"/>
    <mergeCell ref="V2:V4"/>
    <mergeCell ref="W2:W4"/>
    <mergeCell ref="D3:F3"/>
    <mergeCell ref="G3:I3"/>
    <mergeCell ref="J3:L3"/>
    <mergeCell ref="M3:O3"/>
    <mergeCell ref="P3:R3"/>
    <mergeCell ref="S3:U3"/>
  </mergeCells>
  <pageMargins left="0.23611111111111099" right="0.23611111111111099" top="0.39374999999999999" bottom="0.39374999999999999" header="0.51180555555555496" footer="0.51180555555555496"/>
  <pageSetup paperSize="9" firstPageNumber="0" fitToHeight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E91A0"/>
    <pageSetUpPr fitToPage="1"/>
  </sheetPr>
  <dimension ref="A1:AMJ29"/>
  <sheetViews>
    <sheetView topLeftCell="A4" zoomScaleNormal="100" workbookViewId="0">
      <selection activeCell="A22" sqref="A22:F22"/>
    </sheetView>
  </sheetViews>
  <sheetFormatPr defaultColWidth="11.42578125" defaultRowHeight="15.75" x14ac:dyDescent="0.3"/>
  <cols>
    <col min="1" max="1" width="35.7109375" style="243" customWidth="1"/>
    <col min="2" max="2" width="13.5703125" style="243" customWidth="1"/>
    <col min="3" max="3" width="8.42578125" style="243" customWidth="1"/>
    <col min="4" max="4" width="5.5703125" style="243" customWidth="1"/>
    <col min="5" max="5" width="4" style="243" customWidth="1"/>
    <col min="6" max="6" width="5.28515625" style="243" customWidth="1"/>
    <col min="7" max="7" width="5.5703125" style="243" customWidth="1"/>
    <col min="8" max="8" width="4" style="243" customWidth="1"/>
    <col min="9" max="9" width="5.28515625" style="243" customWidth="1"/>
    <col min="10" max="10" width="5.5703125" style="243" customWidth="1"/>
    <col min="11" max="11" width="4" style="243" customWidth="1"/>
    <col min="12" max="12" width="5.28515625" style="243" customWidth="1"/>
    <col min="13" max="13" width="5.5703125" style="243" customWidth="1"/>
    <col min="14" max="14" width="4" style="243" customWidth="1"/>
    <col min="15" max="15" width="5.28515625" style="243" customWidth="1"/>
    <col min="16" max="16" width="6.140625" style="244" customWidth="1"/>
    <col min="17" max="17" width="6.28515625" style="243" customWidth="1"/>
    <col min="18" max="1024" width="11.42578125" style="243"/>
  </cols>
  <sheetData>
    <row r="1" spans="1:23" s="204" customFormat="1" ht="13.5" x14ac:dyDescent="0.3">
      <c r="A1" s="515" t="s">
        <v>91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  <c r="O1" s="515"/>
      <c r="P1" s="515"/>
      <c r="Q1" s="515"/>
    </row>
    <row r="2" spans="1:23" s="204" customFormat="1" ht="12" customHeight="1" x14ac:dyDescent="0.3">
      <c r="A2" s="501" t="s">
        <v>26</v>
      </c>
      <c r="B2" s="502" t="s">
        <v>1</v>
      </c>
      <c r="C2" s="503" t="s">
        <v>2</v>
      </c>
      <c r="D2" s="504" t="s">
        <v>27</v>
      </c>
      <c r="E2" s="504"/>
      <c r="F2" s="504"/>
      <c r="G2" s="504"/>
      <c r="H2" s="504"/>
      <c r="I2" s="504"/>
      <c r="J2" s="505" t="s">
        <v>28</v>
      </c>
      <c r="K2" s="505"/>
      <c r="L2" s="505"/>
      <c r="M2" s="505"/>
      <c r="N2" s="505"/>
      <c r="O2" s="505"/>
      <c r="P2" s="516" t="s">
        <v>4</v>
      </c>
      <c r="Q2" s="502" t="s">
        <v>5</v>
      </c>
      <c r="W2" s="245"/>
    </row>
    <row r="3" spans="1:23" s="204" customFormat="1" ht="13.5" x14ac:dyDescent="0.3">
      <c r="A3" s="501"/>
      <c r="B3" s="502"/>
      <c r="C3" s="503"/>
      <c r="D3" s="508" t="s">
        <v>30</v>
      </c>
      <c r="E3" s="508"/>
      <c r="F3" s="508"/>
      <c r="G3" s="509" t="s">
        <v>31</v>
      </c>
      <c r="H3" s="509"/>
      <c r="I3" s="509"/>
      <c r="J3" s="510" t="s">
        <v>32</v>
      </c>
      <c r="K3" s="510"/>
      <c r="L3" s="510"/>
      <c r="M3" s="511" t="s">
        <v>33</v>
      </c>
      <c r="N3" s="511"/>
      <c r="O3" s="511"/>
      <c r="P3" s="516"/>
      <c r="Q3" s="502"/>
      <c r="W3" s="246"/>
    </row>
    <row r="4" spans="1:23" s="204" customFormat="1" ht="13.5" x14ac:dyDescent="0.3">
      <c r="A4" s="501"/>
      <c r="B4" s="502"/>
      <c r="C4" s="503"/>
      <c r="D4" s="213" t="s">
        <v>8</v>
      </c>
      <c r="E4" s="214" t="s">
        <v>9</v>
      </c>
      <c r="F4" s="215" t="s">
        <v>5</v>
      </c>
      <c r="G4" s="214" t="s">
        <v>8</v>
      </c>
      <c r="H4" s="214" t="s">
        <v>9</v>
      </c>
      <c r="I4" s="216" t="s">
        <v>5</v>
      </c>
      <c r="J4" s="39" t="s">
        <v>8</v>
      </c>
      <c r="K4" s="36" t="s">
        <v>9</v>
      </c>
      <c r="L4" s="40" t="s">
        <v>5</v>
      </c>
      <c r="M4" s="41" t="s">
        <v>8</v>
      </c>
      <c r="N4" s="36" t="s">
        <v>9</v>
      </c>
      <c r="O4" s="42" t="s">
        <v>5</v>
      </c>
      <c r="P4" s="516"/>
      <c r="Q4" s="502"/>
      <c r="W4" s="247"/>
    </row>
    <row r="5" spans="1:23" ht="15" customHeight="1" x14ac:dyDescent="0.3">
      <c r="A5" s="82" t="s">
        <v>36</v>
      </c>
      <c r="B5" s="93" t="s">
        <v>37</v>
      </c>
      <c r="C5" s="68" t="s">
        <v>38</v>
      </c>
      <c r="D5" s="51">
        <v>30</v>
      </c>
      <c r="E5" s="61" t="s">
        <v>39</v>
      </c>
      <c r="F5" s="171">
        <v>10</v>
      </c>
      <c r="G5" s="61">
        <v>30</v>
      </c>
      <c r="H5" s="61" t="s">
        <v>39</v>
      </c>
      <c r="I5" s="54">
        <v>10</v>
      </c>
      <c r="J5" s="172">
        <v>30</v>
      </c>
      <c r="K5" s="61" t="s">
        <v>39</v>
      </c>
      <c r="L5" s="173">
        <v>12</v>
      </c>
      <c r="M5" s="174">
        <v>30</v>
      </c>
      <c r="N5" s="61" t="s">
        <v>13</v>
      </c>
      <c r="O5" s="175">
        <v>26</v>
      </c>
      <c r="P5" s="91">
        <f t="shared" ref="P5:P24" si="0">SUM(D5,G5,J5,M5)</f>
        <v>120</v>
      </c>
      <c r="Q5" s="92">
        <f t="shared" ref="Q5:Q13" si="1">SUM(F5,I5,L5,O5)</f>
        <v>58</v>
      </c>
    </row>
    <row r="6" spans="1:23" x14ac:dyDescent="0.3">
      <c r="A6" s="82" t="s">
        <v>72</v>
      </c>
      <c r="B6" s="67" t="s">
        <v>41</v>
      </c>
      <c r="C6" s="104" t="s">
        <v>54</v>
      </c>
      <c r="D6" s="121"/>
      <c r="E6" s="70"/>
      <c r="F6" s="71"/>
      <c r="G6" s="70"/>
      <c r="H6" s="70"/>
      <c r="I6" s="122"/>
      <c r="J6" s="114">
        <v>15</v>
      </c>
      <c r="K6" s="70" t="s">
        <v>13</v>
      </c>
      <c r="L6" s="74">
        <v>3</v>
      </c>
      <c r="M6" s="75"/>
      <c r="N6" s="70"/>
      <c r="O6" s="176"/>
      <c r="P6" s="91">
        <f t="shared" si="0"/>
        <v>15</v>
      </c>
      <c r="Q6" s="92">
        <f t="shared" si="1"/>
        <v>3</v>
      </c>
    </row>
    <row r="7" spans="1:23" x14ac:dyDescent="0.3">
      <c r="A7" s="82" t="s">
        <v>73</v>
      </c>
      <c r="B7" s="67" t="s">
        <v>41</v>
      </c>
      <c r="C7" s="104" t="s">
        <v>47</v>
      </c>
      <c r="D7" s="121"/>
      <c r="E7" s="70"/>
      <c r="F7" s="71"/>
      <c r="G7" s="70"/>
      <c r="H7" s="70"/>
      <c r="I7" s="122"/>
      <c r="J7" s="114"/>
      <c r="K7" s="70"/>
      <c r="L7" s="74"/>
      <c r="M7" s="75">
        <v>4</v>
      </c>
      <c r="N7" s="70" t="s">
        <v>13</v>
      </c>
      <c r="O7" s="176">
        <v>4</v>
      </c>
      <c r="P7" s="91">
        <f t="shared" si="0"/>
        <v>4</v>
      </c>
      <c r="Q7" s="92">
        <f t="shared" si="1"/>
        <v>4</v>
      </c>
    </row>
    <row r="8" spans="1:23" x14ac:dyDescent="0.3">
      <c r="A8" s="82" t="s">
        <v>92</v>
      </c>
      <c r="B8" s="67" t="s">
        <v>37</v>
      </c>
      <c r="C8" s="104" t="s">
        <v>54</v>
      </c>
      <c r="D8" s="121">
        <v>15</v>
      </c>
      <c r="E8" s="70" t="s">
        <v>13</v>
      </c>
      <c r="F8" s="71">
        <v>1</v>
      </c>
      <c r="G8" s="70">
        <v>15</v>
      </c>
      <c r="H8" s="70" t="s">
        <v>13</v>
      </c>
      <c r="I8" s="122">
        <v>2</v>
      </c>
      <c r="J8" s="114"/>
      <c r="K8" s="98"/>
      <c r="L8" s="74"/>
      <c r="M8" s="75"/>
      <c r="N8" s="248"/>
      <c r="O8" s="176"/>
      <c r="P8" s="91">
        <f t="shared" si="0"/>
        <v>30</v>
      </c>
      <c r="Q8" s="92">
        <f t="shared" si="1"/>
        <v>3</v>
      </c>
    </row>
    <row r="9" spans="1:23" x14ac:dyDescent="0.3">
      <c r="A9" s="82" t="s">
        <v>88</v>
      </c>
      <c r="B9" s="67" t="s">
        <v>41</v>
      </c>
      <c r="C9" s="104" t="s">
        <v>42</v>
      </c>
      <c r="D9" s="121"/>
      <c r="E9" s="70"/>
      <c r="F9" s="71"/>
      <c r="G9" s="70"/>
      <c r="H9" s="70"/>
      <c r="I9" s="122"/>
      <c r="J9" s="114">
        <v>15</v>
      </c>
      <c r="K9" s="98" t="s">
        <v>13</v>
      </c>
      <c r="L9" s="110">
        <v>3</v>
      </c>
      <c r="M9" s="75">
        <v>15</v>
      </c>
      <c r="N9" s="248" t="s">
        <v>14</v>
      </c>
      <c r="O9" s="182">
        <v>3</v>
      </c>
      <c r="P9" s="91">
        <f t="shared" si="0"/>
        <v>30</v>
      </c>
      <c r="Q9" s="92">
        <f t="shared" si="1"/>
        <v>6</v>
      </c>
    </row>
    <row r="10" spans="1:23" x14ac:dyDescent="0.3">
      <c r="A10" s="82" t="s">
        <v>49</v>
      </c>
      <c r="B10" s="67" t="s">
        <v>41</v>
      </c>
      <c r="C10" s="104" t="s">
        <v>20</v>
      </c>
      <c r="D10" s="178">
        <v>15</v>
      </c>
      <c r="E10" s="75" t="s">
        <v>13</v>
      </c>
      <c r="F10" s="106">
        <v>1</v>
      </c>
      <c r="G10" s="107">
        <v>15</v>
      </c>
      <c r="H10" s="75" t="s">
        <v>13</v>
      </c>
      <c r="I10" s="179">
        <v>1</v>
      </c>
      <c r="J10" s="249">
        <v>30</v>
      </c>
      <c r="K10" s="102" t="s">
        <v>13</v>
      </c>
      <c r="L10" s="106">
        <v>2</v>
      </c>
      <c r="M10" s="250">
        <v>30</v>
      </c>
      <c r="N10" s="181" t="s">
        <v>13</v>
      </c>
      <c r="O10" s="179">
        <v>2</v>
      </c>
      <c r="P10" s="91">
        <f t="shared" si="0"/>
        <v>90</v>
      </c>
      <c r="Q10" s="92">
        <f t="shared" si="1"/>
        <v>6</v>
      </c>
    </row>
    <row r="11" spans="1:23" x14ac:dyDescent="0.3">
      <c r="A11" s="82" t="s">
        <v>74</v>
      </c>
      <c r="B11" s="93" t="s">
        <v>37</v>
      </c>
      <c r="C11" s="104" t="s">
        <v>54</v>
      </c>
      <c r="D11" s="114">
        <v>30</v>
      </c>
      <c r="E11" s="75" t="s">
        <v>13</v>
      </c>
      <c r="F11" s="74">
        <v>1</v>
      </c>
      <c r="G11" s="75">
        <v>30</v>
      </c>
      <c r="H11" s="75" t="s">
        <v>14</v>
      </c>
      <c r="I11" s="176">
        <v>2</v>
      </c>
      <c r="J11" s="128"/>
      <c r="K11" s="68"/>
      <c r="L11" s="93"/>
      <c r="M11" s="93"/>
      <c r="N11" s="177"/>
      <c r="O11" s="129"/>
      <c r="P11" s="91">
        <f t="shared" si="0"/>
        <v>60</v>
      </c>
      <c r="Q11" s="92">
        <f t="shared" si="1"/>
        <v>3</v>
      </c>
    </row>
    <row r="12" spans="1:23" x14ac:dyDescent="0.3">
      <c r="A12" s="82" t="s">
        <v>50</v>
      </c>
      <c r="B12" s="93" t="s">
        <v>37</v>
      </c>
      <c r="C12" s="68" t="s">
        <v>42</v>
      </c>
      <c r="D12" s="114">
        <v>30</v>
      </c>
      <c r="E12" s="75" t="s">
        <v>14</v>
      </c>
      <c r="F12" s="74">
        <v>2</v>
      </c>
      <c r="G12" s="75"/>
      <c r="H12" s="75"/>
      <c r="I12" s="176"/>
      <c r="J12" s="114"/>
      <c r="K12" s="102"/>
      <c r="L12" s="74"/>
      <c r="M12" s="75"/>
      <c r="N12" s="181"/>
      <c r="O12" s="176"/>
      <c r="P12" s="91">
        <f t="shared" si="0"/>
        <v>30</v>
      </c>
      <c r="Q12" s="92">
        <f t="shared" si="1"/>
        <v>2</v>
      </c>
    </row>
    <row r="13" spans="1:23" ht="15" customHeight="1" x14ac:dyDescent="0.3">
      <c r="A13" s="82" t="s">
        <v>75</v>
      </c>
      <c r="B13" s="93" t="s">
        <v>37</v>
      </c>
      <c r="C13" s="68" t="s">
        <v>42</v>
      </c>
      <c r="D13" s="114"/>
      <c r="E13" s="75"/>
      <c r="F13" s="74"/>
      <c r="G13" s="75">
        <v>30</v>
      </c>
      <c r="H13" s="75" t="s">
        <v>64</v>
      </c>
      <c r="I13" s="176">
        <v>2</v>
      </c>
      <c r="J13" s="114"/>
      <c r="K13" s="102"/>
      <c r="L13" s="74"/>
      <c r="M13" s="75"/>
      <c r="N13" s="181"/>
      <c r="O13" s="176"/>
      <c r="P13" s="91">
        <f t="shared" si="0"/>
        <v>30</v>
      </c>
      <c r="Q13" s="92">
        <f t="shared" si="1"/>
        <v>2</v>
      </c>
    </row>
    <row r="14" spans="1:23" x14ac:dyDescent="0.3">
      <c r="A14" s="82" t="s">
        <v>76</v>
      </c>
      <c r="B14" s="93" t="s">
        <v>37</v>
      </c>
      <c r="C14" s="68" t="s">
        <v>42</v>
      </c>
      <c r="D14" s="121">
        <v>30</v>
      </c>
      <c r="E14" s="75" t="s">
        <v>64</v>
      </c>
      <c r="F14" s="71">
        <v>2</v>
      </c>
      <c r="G14" s="70"/>
      <c r="H14" s="75"/>
      <c r="I14" s="122"/>
      <c r="J14" s="114"/>
      <c r="K14" s="75"/>
      <c r="L14" s="184"/>
      <c r="M14" s="185"/>
      <c r="N14" s="75"/>
      <c r="O14" s="176"/>
      <c r="P14" s="91">
        <f t="shared" si="0"/>
        <v>30</v>
      </c>
      <c r="Q14" s="92">
        <v>2</v>
      </c>
    </row>
    <row r="15" spans="1:23" x14ac:dyDescent="0.3">
      <c r="A15" s="125" t="s">
        <v>77</v>
      </c>
      <c r="B15" s="67" t="s">
        <v>37</v>
      </c>
      <c r="C15" s="68" t="s">
        <v>42</v>
      </c>
      <c r="D15" s="121">
        <v>30</v>
      </c>
      <c r="E15" s="70" t="s">
        <v>14</v>
      </c>
      <c r="F15" s="71">
        <v>2</v>
      </c>
      <c r="G15" s="251"/>
      <c r="H15" s="251"/>
      <c r="I15" s="252"/>
      <c r="J15" s="114"/>
      <c r="K15" s="75"/>
      <c r="L15" s="74"/>
      <c r="M15" s="75"/>
      <c r="N15" s="75"/>
      <c r="O15" s="176"/>
      <c r="P15" s="91">
        <f t="shared" si="0"/>
        <v>30</v>
      </c>
      <c r="Q15" s="92">
        <v>2</v>
      </c>
    </row>
    <row r="16" spans="1:23" x14ac:dyDescent="0.3">
      <c r="A16" s="125" t="s">
        <v>78</v>
      </c>
      <c r="B16" s="67" t="s">
        <v>37</v>
      </c>
      <c r="C16" s="68" t="s">
        <v>42</v>
      </c>
      <c r="D16" s="121">
        <v>30</v>
      </c>
      <c r="E16" s="17" t="s">
        <v>13</v>
      </c>
      <c r="F16" s="191">
        <v>2</v>
      </c>
      <c r="G16" s="70">
        <v>30</v>
      </c>
      <c r="H16" s="70" t="s">
        <v>14</v>
      </c>
      <c r="I16" s="122">
        <v>2</v>
      </c>
      <c r="J16" s="114"/>
      <c r="K16" s="75"/>
      <c r="L16" s="74"/>
      <c r="M16" s="75"/>
      <c r="N16" s="75"/>
      <c r="O16" s="176"/>
      <c r="P16" s="91">
        <f t="shared" si="0"/>
        <v>60</v>
      </c>
      <c r="Q16" s="92">
        <v>2</v>
      </c>
    </row>
    <row r="17" spans="1:17" x14ac:dyDescent="0.3">
      <c r="A17" s="125" t="s">
        <v>79</v>
      </c>
      <c r="B17" s="67" t="s">
        <v>37</v>
      </c>
      <c r="C17" s="68" t="s">
        <v>42</v>
      </c>
      <c r="D17" s="253"/>
      <c r="E17" s="251"/>
      <c r="F17" s="251"/>
      <c r="G17" s="70">
        <v>30</v>
      </c>
      <c r="H17" s="70" t="s">
        <v>14</v>
      </c>
      <c r="I17" s="122">
        <v>2</v>
      </c>
      <c r="J17" s="114"/>
      <c r="K17" s="75"/>
      <c r="L17" s="74"/>
      <c r="M17" s="75"/>
      <c r="N17" s="75"/>
      <c r="O17" s="176"/>
      <c r="P17" s="91">
        <f t="shared" si="0"/>
        <v>30</v>
      </c>
      <c r="Q17" s="92">
        <v>2</v>
      </c>
    </row>
    <row r="18" spans="1:17" x14ac:dyDescent="0.3">
      <c r="A18" s="82" t="s">
        <v>80</v>
      </c>
      <c r="B18" s="93" t="s">
        <v>37</v>
      </c>
      <c r="C18" s="68" t="s">
        <v>42</v>
      </c>
      <c r="D18" s="121"/>
      <c r="E18" s="75"/>
      <c r="F18" s="71"/>
      <c r="G18" s="70"/>
      <c r="H18" s="70"/>
      <c r="I18" s="122"/>
      <c r="J18" s="114">
        <v>30</v>
      </c>
      <c r="K18" s="75" t="s">
        <v>14</v>
      </c>
      <c r="L18" s="74">
        <v>2</v>
      </c>
      <c r="M18" s="75"/>
      <c r="N18" s="75"/>
      <c r="O18" s="176"/>
      <c r="P18" s="91">
        <f t="shared" si="0"/>
        <v>30</v>
      </c>
      <c r="Q18" s="92">
        <f t="shared" ref="Q18:Q24" si="2">SUM(F18,I18,L18,O18)</f>
        <v>2</v>
      </c>
    </row>
    <row r="19" spans="1:17" x14ac:dyDescent="0.3">
      <c r="A19" s="82" t="s">
        <v>81</v>
      </c>
      <c r="B19" s="93" t="s">
        <v>37</v>
      </c>
      <c r="C19" s="68" t="s">
        <v>42</v>
      </c>
      <c r="D19" s="121">
        <v>30</v>
      </c>
      <c r="E19" s="70" t="s">
        <v>13</v>
      </c>
      <c r="F19" s="71">
        <v>1</v>
      </c>
      <c r="G19" s="70">
        <v>30</v>
      </c>
      <c r="H19" s="70" t="s">
        <v>14</v>
      </c>
      <c r="I19" s="122">
        <v>2</v>
      </c>
      <c r="J19" s="114"/>
      <c r="K19" s="75"/>
      <c r="L19" s="74"/>
      <c r="M19" s="75"/>
      <c r="N19" s="75"/>
      <c r="O19" s="176"/>
      <c r="P19" s="91">
        <f t="shared" si="0"/>
        <v>60</v>
      </c>
      <c r="Q19" s="92">
        <f t="shared" si="2"/>
        <v>3</v>
      </c>
    </row>
    <row r="20" spans="1:17" x14ac:dyDescent="0.3">
      <c r="A20" s="82" t="s">
        <v>82</v>
      </c>
      <c r="B20" s="93" t="s">
        <v>37</v>
      </c>
      <c r="C20" s="68" t="s">
        <v>42</v>
      </c>
      <c r="D20" s="121">
        <v>30</v>
      </c>
      <c r="E20" s="23" t="s">
        <v>13</v>
      </c>
      <c r="F20" s="183">
        <v>1</v>
      </c>
      <c r="G20" s="70">
        <v>30</v>
      </c>
      <c r="H20" s="70" t="s">
        <v>14</v>
      </c>
      <c r="I20" s="122">
        <v>2</v>
      </c>
      <c r="J20" s="114"/>
      <c r="K20" s="75"/>
      <c r="L20" s="74"/>
      <c r="M20" s="75"/>
      <c r="N20" s="75"/>
      <c r="O20" s="176"/>
      <c r="P20" s="142">
        <f t="shared" si="0"/>
        <v>60</v>
      </c>
      <c r="Q20" s="143">
        <f t="shared" si="2"/>
        <v>3</v>
      </c>
    </row>
    <row r="21" spans="1:17" x14ac:dyDescent="0.3">
      <c r="A21" s="82" t="s">
        <v>90</v>
      </c>
      <c r="B21" s="93" t="s">
        <v>37</v>
      </c>
      <c r="C21" s="104" t="s">
        <v>54</v>
      </c>
      <c r="D21" s="121"/>
      <c r="E21" s="75"/>
      <c r="F21" s="71"/>
      <c r="G21" s="70"/>
      <c r="H21" s="70"/>
      <c r="I21" s="122"/>
      <c r="J21" s="114"/>
      <c r="K21" s="75"/>
      <c r="L21" s="74"/>
      <c r="M21" s="75">
        <v>30</v>
      </c>
      <c r="N21" s="75" t="s">
        <v>64</v>
      </c>
      <c r="O21" s="176">
        <v>2</v>
      </c>
      <c r="P21" s="91">
        <f t="shared" si="0"/>
        <v>30</v>
      </c>
      <c r="Q21" s="92">
        <f t="shared" si="2"/>
        <v>2</v>
      </c>
    </row>
    <row r="22" spans="1:17" x14ac:dyDescent="0.3">
      <c r="A22" s="130" t="s">
        <v>62</v>
      </c>
      <c r="B22" s="131" t="s">
        <v>37</v>
      </c>
      <c r="C22" s="199" t="s">
        <v>42</v>
      </c>
      <c r="D22" s="186">
        <v>4</v>
      </c>
      <c r="E22" s="137" t="s">
        <v>13</v>
      </c>
      <c r="F22" s="200">
        <v>0</v>
      </c>
      <c r="G22" s="96"/>
      <c r="H22" s="96"/>
      <c r="I22" s="135"/>
      <c r="J22" s="136"/>
      <c r="K22" s="137"/>
      <c r="L22" s="138"/>
      <c r="M22" s="137"/>
      <c r="N22" s="137"/>
      <c r="O22" s="139"/>
      <c r="P22" s="142"/>
      <c r="Q22" s="143"/>
    </row>
    <row r="23" spans="1:17" x14ac:dyDescent="0.3">
      <c r="A23" s="197" t="s">
        <v>83</v>
      </c>
      <c r="B23" s="198" t="s">
        <v>41</v>
      </c>
      <c r="C23" s="199" t="s">
        <v>54</v>
      </c>
      <c r="D23" s="186">
        <v>30</v>
      </c>
      <c r="E23" s="137" t="s">
        <v>64</v>
      </c>
      <c r="F23" s="200">
        <v>2</v>
      </c>
      <c r="G23" s="96">
        <v>30</v>
      </c>
      <c r="H23" s="137" t="s">
        <v>14</v>
      </c>
      <c r="I23" s="135">
        <v>3</v>
      </c>
      <c r="J23" s="136"/>
      <c r="K23" s="137"/>
      <c r="L23" s="138"/>
      <c r="M23" s="137"/>
      <c r="N23" s="137"/>
      <c r="O23" s="139"/>
      <c r="P23" s="142">
        <f t="shared" si="0"/>
        <v>60</v>
      </c>
      <c r="Q23" s="143">
        <f t="shared" si="2"/>
        <v>5</v>
      </c>
    </row>
    <row r="24" spans="1:17" x14ac:dyDescent="0.3">
      <c r="A24" s="144" t="s">
        <v>67</v>
      </c>
      <c r="B24" s="145" t="s">
        <v>41</v>
      </c>
      <c r="C24"/>
      <c r="D24" s="146"/>
      <c r="E24" s="146"/>
      <c r="F24" s="146"/>
      <c r="G24" s="147">
        <v>15</v>
      </c>
      <c r="H24" s="147" t="s">
        <v>13</v>
      </c>
      <c r="I24" s="147">
        <v>2</v>
      </c>
      <c r="J24" s="147"/>
      <c r="K24" s="147"/>
      <c r="L24" s="147"/>
      <c r="M24" s="147">
        <v>15</v>
      </c>
      <c r="N24" s="147" t="s">
        <v>13</v>
      </c>
      <c r="O24" s="147">
        <v>2</v>
      </c>
      <c r="P24" s="147">
        <f t="shared" si="0"/>
        <v>30</v>
      </c>
      <c r="Q24" s="147">
        <f t="shared" si="2"/>
        <v>4</v>
      </c>
    </row>
    <row r="25" spans="1:17" x14ac:dyDescent="0.3">
      <c r="A25" s="517" t="s">
        <v>68</v>
      </c>
      <c r="B25" s="517"/>
      <c r="C25" s="517"/>
      <c r="D25" s="517"/>
      <c r="E25" s="517"/>
      <c r="F25" s="517"/>
      <c r="G25" s="517"/>
      <c r="H25" s="517"/>
      <c r="I25" s="517"/>
      <c r="J25" s="517"/>
      <c r="K25" s="517"/>
      <c r="L25" s="517"/>
      <c r="M25" s="517"/>
      <c r="N25" s="517"/>
      <c r="O25" s="517"/>
      <c r="P25" s="517"/>
      <c r="Q25" s="254">
        <v>8</v>
      </c>
    </row>
    <row r="26" spans="1:17" s="204" customFormat="1" ht="13.5" x14ac:dyDescent="0.3">
      <c r="A26" s="203"/>
      <c r="C26" s="255" t="s">
        <v>69</v>
      </c>
      <c r="D26" s="256">
        <f>SUM(D5:D24)</f>
        <v>304</v>
      </c>
      <c r="E26" s="256"/>
      <c r="F26" s="257">
        <f>SUM(F5:F24)</f>
        <v>25</v>
      </c>
      <c r="G26" s="256">
        <f>SUM(G5:G24)</f>
        <v>285</v>
      </c>
      <c r="H26" s="256"/>
      <c r="I26" s="257">
        <f>SUM(I5:I24)</f>
        <v>30</v>
      </c>
      <c r="J26" s="258">
        <f>SUM(J5:J25)</f>
        <v>120</v>
      </c>
      <c r="K26" s="258"/>
      <c r="L26" s="259">
        <f>SUM(L5:L25)</f>
        <v>22</v>
      </c>
      <c r="M26" s="258">
        <f>SUM(M5:M25)</f>
        <v>124</v>
      </c>
      <c r="N26" s="258"/>
      <c r="O26" s="259">
        <f>SUM(O5:O25)</f>
        <v>39</v>
      </c>
      <c r="P26" s="205">
        <f>SUM(P5:P24)</f>
        <v>829</v>
      </c>
      <c r="Q26" s="206">
        <f>SUM(Q5:Q24)</f>
        <v>114</v>
      </c>
    </row>
    <row r="27" spans="1:17" s="204" customFormat="1" ht="13.5" x14ac:dyDescent="0.3">
      <c r="A27" s="150"/>
      <c r="B27" s="150"/>
      <c r="C27" s="160" t="s">
        <v>70</v>
      </c>
      <c r="D27" s="501">
        <f>SUM(D26,G26)-(D10+G10)</f>
        <v>559</v>
      </c>
      <c r="E27" s="501"/>
      <c r="F27" s="501"/>
      <c r="G27" s="501">
        <f>SUM(F26,I26)</f>
        <v>55</v>
      </c>
      <c r="H27" s="501"/>
      <c r="I27" s="501"/>
      <c r="J27" s="501">
        <f>SUM(J26,M26)-(J10+M10)</f>
        <v>184</v>
      </c>
      <c r="K27" s="501"/>
      <c r="L27" s="501"/>
      <c r="M27" s="501">
        <f>SUM(L26,O26)</f>
        <v>61</v>
      </c>
      <c r="N27" s="501"/>
      <c r="O27" s="501"/>
      <c r="P27" s="260"/>
      <c r="Q27" s="261">
        <f>Q26+Q25</f>
        <v>122</v>
      </c>
    </row>
    <row r="28" spans="1:17" s="204" customFormat="1" ht="13.5" x14ac:dyDescent="0.3">
      <c r="A28" s="150"/>
      <c r="B28" s="150"/>
      <c r="C28" s="150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08"/>
      <c r="P28" s="209">
        <f>SUM(Q25,Q23,Q10,Q7,Q6,Q9,Q24)</f>
        <v>36</v>
      </c>
      <c r="Q28" s="210" t="s">
        <v>5</v>
      </c>
    </row>
    <row r="29" spans="1:17" hidden="1" x14ac:dyDescent="0.3">
      <c r="P29" s="244">
        <f>(100*P28)/Q27</f>
        <v>29.508196721311474</v>
      </c>
    </row>
  </sheetData>
  <mergeCells count="17">
    <mergeCell ref="A25:P25"/>
    <mergeCell ref="D27:F27"/>
    <mergeCell ref="G27:I27"/>
    <mergeCell ref="J27:L27"/>
    <mergeCell ref="M27:O27"/>
    <mergeCell ref="A1:Q1"/>
    <mergeCell ref="A2:A4"/>
    <mergeCell ref="B2:B4"/>
    <mergeCell ref="C2:C4"/>
    <mergeCell ref="D2:I2"/>
    <mergeCell ref="J2:O2"/>
    <mergeCell ref="P2:P4"/>
    <mergeCell ref="Q2:Q4"/>
    <mergeCell ref="D3:F3"/>
    <mergeCell ref="G3:I3"/>
    <mergeCell ref="J3:L3"/>
    <mergeCell ref="M3:O3"/>
  </mergeCells>
  <pageMargins left="0.23611111111111099" right="0.23611111111111099" top="0.39374999999999999" bottom="0.39374999999999999" header="0.51180555555555496" footer="0.51180555555555496"/>
  <pageSetup paperSize="9" firstPageNumber="0" fitToHeight="0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12D32"/>
    <pageSetUpPr fitToPage="1"/>
  </sheetPr>
  <dimension ref="A1:AMJ34"/>
  <sheetViews>
    <sheetView topLeftCell="A8" zoomScaleNormal="100" workbookViewId="0">
      <selection activeCell="D24" sqref="D24"/>
    </sheetView>
  </sheetViews>
  <sheetFormatPr defaultColWidth="8.85546875" defaultRowHeight="15" x14ac:dyDescent="0.25"/>
  <cols>
    <col min="1" max="1" width="30.42578125" style="262" customWidth="1"/>
    <col min="2" max="2" width="13.5703125" style="262" customWidth="1"/>
    <col min="3" max="3" width="8.42578125" style="262" customWidth="1"/>
    <col min="4" max="4" width="5.5703125" style="262" customWidth="1"/>
    <col min="5" max="5" width="4" style="262" customWidth="1"/>
    <col min="6" max="6" width="5.28515625" style="262" customWidth="1"/>
    <col min="7" max="7" width="5.5703125" style="262" customWidth="1"/>
    <col min="8" max="8" width="4" style="262" customWidth="1"/>
    <col min="9" max="9" width="5.28515625" style="262" customWidth="1"/>
    <col min="10" max="10" width="5.5703125" style="262" customWidth="1"/>
    <col min="11" max="11" width="4" style="262" customWidth="1"/>
    <col min="12" max="12" width="5.28515625" style="262" customWidth="1"/>
    <col min="13" max="13" width="5.5703125" style="262" customWidth="1"/>
    <col min="14" max="14" width="4" style="262" customWidth="1"/>
    <col min="15" max="15" width="5.28515625" style="262" customWidth="1"/>
    <col min="16" max="16" width="5.5703125" style="262" customWidth="1"/>
    <col min="17" max="17" width="4" style="262" customWidth="1"/>
    <col min="18" max="18" width="5.28515625" style="262" customWidth="1"/>
    <col min="19" max="19" width="5.5703125" style="262" customWidth="1"/>
    <col min="20" max="20" width="4" style="262" customWidth="1"/>
    <col min="21" max="21" width="5.28515625" style="262" customWidth="1"/>
    <col min="22" max="22" width="6.140625" style="262" customWidth="1"/>
    <col min="23" max="23" width="5.28515625" style="262" customWidth="1"/>
    <col min="24" max="24" width="11" style="262" customWidth="1"/>
    <col min="25" max="1024" width="8.85546875" style="262"/>
  </cols>
  <sheetData>
    <row r="1" spans="1:24" s="264" customFormat="1" ht="13.5" x14ac:dyDescent="0.3">
      <c r="A1" s="515" t="s">
        <v>93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  <c r="O1" s="515"/>
      <c r="P1" s="515"/>
      <c r="Q1" s="515"/>
      <c r="R1" s="515"/>
      <c r="S1" s="515"/>
      <c r="T1" s="515"/>
      <c r="U1" s="515"/>
      <c r="V1" s="515"/>
      <c r="W1" s="515"/>
      <c r="X1" s="263"/>
    </row>
    <row r="2" spans="1:24" s="264" customFormat="1" ht="12" customHeight="1" x14ac:dyDescent="0.2">
      <c r="A2" s="501" t="s">
        <v>26</v>
      </c>
      <c r="B2" s="502" t="s">
        <v>1</v>
      </c>
      <c r="C2" s="503" t="s">
        <v>2</v>
      </c>
      <c r="D2" s="504" t="s">
        <v>27</v>
      </c>
      <c r="E2" s="504"/>
      <c r="F2" s="504"/>
      <c r="G2" s="504"/>
      <c r="H2" s="504"/>
      <c r="I2" s="504"/>
      <c r="J2" s="505" t="s">
        <v>28</v>
      </c>
      <c r="K2" s="505"/>
      <c r="L2" s="505"/>
      <c r="M2" s="505"/>
      <c r="N2" s="505"/>
      <c r="O2" s="505"/>
      <c r="P2" s="506" t="s">
        <v>29</v>
      </c>
      <c r="Q2" s="506"/>
      <c r="R2" s="506"/>
      <c r="S2" s="506"/>
      <c r="T2" s="506"/>
      <c r="U2" s="506"/>
      <c r="V2" s="507" t="s">
        <v>4</v>
      </c>
      <c r="W2" s="502" t="s">
        <v>5</v>
      </c>
      <c r="X2" s="263"/>
    </row>
    <row r="3" spans="1:24" s="264" customFormat="1" ht="13.5" x14ac:dyDescent="0.2">
      <c r="A3" s="501"/>
      <c r="B3" s="502"/>
      <c r="C3" s="503"/>
      <c r="D3" s="508" t="s">
        <v>30</v>
      </c>
      <c r="E3" s="508"/>
      <c r="F3" s="508"/>
      <c r="G3" s="509" t="s">
        <v>31</v>
      </c>
      <c r="H3" s="509"/>
      <c r="I3" s="509"/>
      <c r="J3" s="510" t="s">
        <v>32</v>
      </c>
      <c r="K3" s="510"/>
      <c r="L3" s="510"/>
      <c r="M3" s="511" t="s">
        <v>33</v>
      </c>
      <c r="N3" s="511"/>
      <c r="O3" s="511"/>
      <c r="P3" s="512" t="s">
        <v>34</v>
      </c>
      <c r="Q3" s="512"/>
      <c r="R3" s="512"/>
      <c r="S3" s="513" t="s">
        <v>35</v>
      </c>
      <c r="T3" s="513"/>
      <c r="U3" s="513"/>
      <c r="V3" s="507"/>
      <c r="W3" s="502"/>
      <c r="X3" s="263"/>
    </row>
    <row r="4" spans="1:24" s="264" customFormat="1" ht="13.5" x14ac:dyDescent="0.2">
      <c r="A4" s="501"/>
      <c r="B4" s="502"/>
      <c r="C4" s="503"/>
      <c r="D4" s="35" t="s">
        <v>8</v>
      </c>
      <c r="E4" s="36" t="s">
        <v>9</v>
      </c>
      <c r="F4" s="37" t="s">
        <v>5</v>
      </c>
      <c r="G4" s="36" t="s">
        <v>8</v>
      </c>
      <c r="H4" s="36" t="s">
        <v>9</v>
      </c>
      <c r="I4" s="38" t="s">
        <v>5</v>
      </c>
      <c r="J4" s="39" t="s">
        <v>8</v>
      </c>
      <c r="K4" s="36" t="s">
        <v>9</v>
      </c>
      <c r="L4" s="40" t="s">
        <v>5</v>
      </c>
      <c r="M4" s="41" t="s">
        <v>8</v>
      </c>
      <c r="N4" s="36" t="s">
        <v>9</v>
      </c>
      <c r="O4" s="42" t="s">
        <v>5</v>
      </c>
      <c r="P4" s="43" t="s">
        <v>8</v>
      </c>
      <c r="Q4" s="36" t="s">
        <v>9</v>
      </c>
      <c r="R4" s="44" t="s">
        <v>5</v>
      </c>
      <c r="S4" s="45" t="s">
        <v>8</v>
      </c>
      <c r="T4" s="36" t="s">
        <v>9</v>
      </c>
      <c r="U4" s="46" t="s">
        <v>5</v>
      </c>
      <c r="V4" s="507"/>
      <c r="W4" s="502"/>
      <c r="X4" s="263"/>
    </row>
    <row r="5" spans="1:24" x14ac:dyDescent="0.25">
      <c r="A5" s="82" t="s">
        <v>36</v>
      </c>
      <c r="B5" s="93" t="s">
        <v>37</v>
      </c>
      <c r="C5" s="68" t="s">
        <v>38</v>
      </c>
      <c r="D5" s="195">
        <v>30</v>
      </c>
      <c r="E5" s="78" t="s">
        <v>39</v>
      </c>
      <c r="F5" s="196">
        <v>10</v>
      </c>
      <c r="G5" s="78">
        <v>30</v>
      </c>
      <c r="H5" s="78" t="s">
        <v>39</v>
      </c>
      <c r="I5" s="227">
        <v>10</v>
      </c>
      <c r="J5" s="55">
        <v>30</v>
      </c>
      <c r="K5" s="78" t="s">
        <v>39</v>
      </c>
      <c r="L5" s="184">
        <v>10</v>
      </c>
      <c r="M5" s="185">
        <v>30</v>
      </c>
      <c r="N5" s="78" t="s">
        <v>39</v>
      </c>
      <c r="O5" s="59">
        <v>10</v>
      </c>
      <c r="P5" s="77">
        <v>30</v>
      </c>
      <c r="Q5" s="78" t="s">
        <v>39</v>
      </c>
      <c r="R5" s="79">
        <v>10</v>
      </c>
      <c r="S5" s="80">
        <v>30</v>
      </c>
      <c r="T5" s="78" t="s">
        <v>13</v>
      </c>
      <c r="U5" s="81">
        <v>23</v>
      </c>
      <c r="V5" s="91">
        <f t="shared" ref="V5:V15" si="0">SUM(D5,G5,J5,M5,P5,S5)</f>
        <v>180</v>
      </c>
      <c r="W5" s="92">
        <f t="shared" ref="W5:W15" si="1">SUM(F5,I5,L5,O5,R5,U5)</f>
        <v>73</v>
      </c>
      <c r="X5" s="265"/>
    </row>
    <row r="6" spans="1:24" x14ac:dyDescent="0.25">
      <c r="A6" s="48" t="s">
        <v>40</v>
      </c>
      <c r="B6" s="67" t="s">
        <v>41</v>
      </c>
      <c r="C6" s="68" t="s">
        <v>42</v>
      </c>
      <c r="D6" s="195"/>
      <c r="E6" s="78"/>
      <c r="F6" s="196"/>
      <c r="G6" s="78"/>
      <c r="H6" s="78"/>
      <c r="I6" s="227"/>
      <c r="J6" s="55"/>
      <c r="K6" s="78"/>
      <c r="L6" s="184"/>
      <c r="M6" s="185"/>
      <c r="N6" s="78"/>
      <c r="O6" s="59"/>
      <c r="P6" s="77">
        <v>30</v>
      </c>
      <c r="Q6" s="78" t="s">
        <v>13</v>
      </c>
      <c r="R6" s="79">
        <v>2</v>
      </c>
      <c r="S6" s="80">
        <v>30</v>
      </c>
      <c r="T6" s="78" t="s">
        <v>13</v>
      </c>
      <c r="U6" s="81">
        <v>2</v>
      </c>
      <c r="V6" s="91">
        <f t="shared" si="0"/>
        <v>60</v>
      </c>
      <c r="W6" s="92">
        <f t="shared" si="1"/>
        <v>4</v>
      </c>
      <c r="X6" s="265"/>
    </row>
    <row r="7" spans="1:24" x14ac:dyDescent="0.25">
      <c r="A7" s="82" t="s">
        <v>44</v>
      </c>
      <c r="B7" s="93" t="s">
        <v>37</v>
      </c>
      <c r="C7" s="68" t="s">
        <v>47</v>
      </c>
      <c r="D7" s="128"/>
      <c r="E7" s="93"/>
      <c r="F7" s="93"/>
      <c r="G7" s="93"/>
      <c r="H7" s="93"/>
      <c r="I7" s="129"/>
      <c r="J7" s="114">
        <v>15</v>
      </c>
      <c r="K7" s="75" t="s">
        <v>13</v>
      </c>
      <c r="L7" s="74">
        <v>1</v>
      </c>
      <c r="M7" s="75">
        <v>15</v>
      </c>
      <c r="N7" s="75" t="s">
        <v>14</v>
      </c>
      <c r="O7" s="176">
        <v>2</v>
      </c>
      <c r="P7" s="87"/>
      <c r="Q7" s="75"/>
      <c r="R7" s="88"/>
      <c r="S7" s="89"/>
      <c r="T7" s="75"/>
      <c r="U7" s="90"/>
      <c r="V7" s="91">
        <f t="shared" si="0"/>
        <v>30</v>
      </c>
      <c r="W7" s="92">
        <f t="shared" si="1"/>
        <v>3</v>
      </c>
      <c r="X7" s="265"/>
    </row>
    <row r="8" spans="1:24" x14ac:dyDescent="0.25">
      <c r="A8" s="82" t="s">
        <v>43</v>
      </c>
      <c r="B8" s="67" t="s">
        <v>41</v>
      </c>
      <c r="C8" s="68" t="s">
        <v>42</v>
      </c>
      <c r="D8" s="121"/>
      <c r="E8" s="70"/>
      <c r="F8" s="71"/>
      <c r="G8" s="70"/>
      <c r="H8" s="70"/>
      <c r="I8" s="122"/>
      <c r="J8" s="114">
        <v>30</v>
      </c>
      <c r="K8" s="70" t="s">
        <v>39</v>
      </c>
      <c r="L8" s="74">
        <v>4</v>
      </c>
      <c r="M8" s="75">
        <v>30</v>
      </c>
      <c r="N8" s="70" t="s">
        <v>39</v>
      </c>
      <c r="O8" s="176">
        <v>4</v>
      </c>
      <c r="P8" s="87">
        <v>30</v>
      </c>
      <c r="Q8" s="70" t="s">
        <v>39</v>
      </c>
      <c r="R8" s="88">
        <v>4</v>
      </c>
      <c r="S8" s="89">
        <v>30</v>
      </c>
      <c r="T8" s="70" t="s">
        <v>39</v>
      </c>
      <c r="U8" s="90">
        <v>4</v>
      </c>
      <c r="V8" s="91">
        <f t="shared" si="0"/>
        <v>120</v>
      </c>
      <c r="W8" s="92">
        <f t="shared" si="1"/>
        <v>16</v>
      </c>
      <c r="X8" s="265"/>
    </row>
    <row r="9" spans="1:24" x14ac:dyDescent="0.25">
      <c r="A9" s="266" t="s">
        <v>94</v>
      </c>
      <c r="B9" s="93" t="s">
        <v>37</v>
      </c>
      <c r="C9" s="68" t="s">
        <v>42</v>
      </c>
      <c r="D9" s="178">
        <v>45</v>
      </c>
      <c r="E9" s="111" t="s">
        <v>13</v>
      </c>
      <c r="F9" s="267">
        <v>2</v>
      </c>
      <c r="G9" s="107">
        <v>45</v>
      </c>
      <c r="H9" s="111" t="s">
        <v>64</v>
      </c>
      <c r="I9" s="268">
        <v>3</v>
      </c>
      <c r="J9" s="180">
        <v>45</v>
      </c>
      <c r="K9" s="111" t="s">
        <v>13</v>
      </c>
      <c r="L9" s="269">
        <v>2</v>
      </c>
      <c r="M9" s="231">
        <v>45</v>
      </c>
      <c r="N9" s="111" t="s">
        <v>64</v>
      </c>
      <c r="O9" s="270">
        <v>3</v>
      </c>
      <c r="P9" s="113">
        <v>45</v>
      </c>
      <c r="Q9" s="232" t="s">
        <v>13</v>
      </c>
      <c r="R9" s="271">
        <v>2</v>
      </c>
      <c r="S9" s="232">
        <v>45</v>
      </c>
      <c r="T9" s="232" t="s">
        <v>64</v>
      </c>
      <c r="U9" s="272">
        <v>3</v>
      </c>
      <c r="V9" s="91">
        <f t="shared" si="0"/>
        <v>270</v>
      </c>
      <c r="W9" s="92">
        <f t="shared" si="1"/>
        <v>15</v>
      </c>
      <c r="X9" s="265"/>
    </row>
    <row r="10" spans="1:24" x14ac:dyDescent="0.25">
      <c r="A10" s="82" t="s">
        <v>49</v>
      </c>
      <c r="B10" s="67" t="s">
        <v>41</v>
      </c>
      <c r="C10" s="104" t="s">
        <v>20</v>
      </c>
      <c r="D10" s="178">
        <v>15</v>
      </c>
      <c r="E10" s="75" t="s">
        <v>13</v>
      </c>
      <c r="F10" s="106">
        <v>1</v>
      </c>
      <c r="G10" s="107">
        <v>15</v>
      </c>
      <c r="H10" s="75" t="s">
        <v>13</v>
      </c>
      <c r="I10" s="179">
        <v>1</v>
      </c>
      <c r="J10" s="180">
        <v>15</v>
      </c>
      <c r="K10" s="102" t="s">
        <v>13</v>
      </c>
      <c r="L10" s="110">
        <v>1</v>
      </c>
      <c r="M10" s="111">
        <v>15</v>
      </c>
      <c r="N10" s="181" t="s">
        <v>13</v>
      </c>
      <c r="O10" s="182">
        <v>1</v>
      </c>
      <c r="P10" s="113">
        <v>30</v>
      </c>
      <c r="Q10" s="75" t="s">
        <v>13</v>
      </c>
      <c r="R10" s="88">
        <v>2</v>
      </c>
      <c r="S10" s="232">
        <v>30</v>
      </c>
      <c r="T10" s="75" t="s">
        <v>13</v>
      </c>
      <c r="U10" s="90">
        <v>2</v>
      </c>
      <c r="V10" s="91">
        <f t="shared" si="0"/>
        <v>120</v>
      </c>
      <c r="W10" s="92">
        <f t="shared" si="1"/>
        <v>8</v>
      </c>
      <c r="X10" s="265"/>
    </row>
    <row r="11" spans="1:24" x14ac:dyDescent="0.25">
      <c r="A11" s="82" t="s">
        <v>50</v>
      </c>
      <c r="B11" s="93" t="s">
        <v>37</v>
      </c>
      <c r="C11" s="68" t="s">
        <v>42</v>
      </c>
      <c r="D11" s="121"/>
      <c r="E11" s="70"/>
      <c r="F11" s="71"/>
      <c r="G11" s="70"/>
      <c r="H11" s="70"/>
      <c r="I11" s="122"/>
      <c r="J11" s="114"/>
      <c r="K11" s="102"/>
      <c r="L11" s="74"/>
      <c r="M11" s="75"/>
      <c r="N11" s="181"/>
      <c r="O11" s="176"/>
      <c r="P11" s="114">
        <v>30</v>
      </c>
      <c r="Q11" s="75" t="s">
        <v>64</v>
      </c>
      <c r="R11" s="74">
        <v>1</v>
      </c>
      <c r="S11" s="75">
        <v>30</v>
      </c>
      <c r="T11" s="75" t="s">
        <v>14</v>
      </c>
      <c r="U11" s="176">
        <v>2</v>
      </c>
      <c r="V11" s="91">
        <f t="shared" si="0"/>
        <v>60</v>
      </c>
      <c r="W11" s="92">
        <f t="shared" si="1"/>
        <v>3</v>
      </c>
      <c r="X11" s="265"/>
    </row>
    <row r="12" spans="1:24" x14ac:dyDescent="0.25">
      <c r="A12" s="82" t="s">
        <v>51</v>
      </c>
      <c r="B12" s="67" t="s">
        <v>41</v>
      </c>
      <c r="C12" s="68" t="s">
        <v>42</v>
      </c>
      <c r="D12" s="83"/>
      <c r="E12" s="70"/>
      <c r="F12" s="71"/>
      <c r="G12" s="70"/>
      <c r="H12" s="70"/>
      <c r="I12" s="84"/>
      <c r="J12" s="70">
        <v>30</v>
      </c>
      <c r="K12" s="98" t="s">
        <v>14</v>
      </c>
      <c r="L12" s="71">
        <v>2</v>
      </c>
      <c r="M12" s="75"/>
      <c r="N12" s="181"/>
      <c r="O12" s="86"/>
      <c r="P12" s="115">
        <v>30</v>
      </c>
      <c r="Q12" s="234" t="s">
        <v>14</v>
      </c>
      <c r="R12" s="117">
        <v>2</v>
      </c>
      <c r="S12" s="89"/>
      <c r="T12" s="89"/>
      <c r="U12" s="90"/>
      <c r="V12" s="91">
        <f t="shared" si="0"/>
        <v>60</v>
      </c>
      <c r="W12" s="92">
        <f t="shared" si="1"/>
        <v>4</v>
      </c>
      <c r="X12" s="265"/>
    </row>
    <row r="13" spans="1:24" x14ac:dyDescent="0.25">
      <c r="A13" s="82" t="s">
        <v>52</v>
      </c>
      <c r="B13" s="93" t="s">
        <v>37</v>
      </c>
      <c r="C13" s="68" t="s">
        <v>42</v>
      </c>
      <c r="D13" s="121"/>
      <c r="E13" s="70"/>
      <c r="F13" s="71"/>
      <c r="G13" s="70"/>
      <c r="H13" s="70"/>
      <c r="I13" s="122"/>
      <c r="J13" s="114"/>
      <c r="K13" s="102"/>
      <c r="L13" s="74"/>
      <c r="M13" s="75"/>
      <c r="N13" s="181"/>
      <c r="O13" s="176"/>
      <c r="P13" s="87">
        <v>30</v>
      </c>
      <c r="Q13" s="75" t="s">
        <v>13</v>
      </c>
      <c r="R13" s="88">
        <v>1</v>
      </c>
      <c r="S13" s="89">
        <v>30</v>
      </c>
      <c r="T13" s="75" t="s">
        <v>14</v>
      </c>
      <c r="U13" s="90">
        <v>2</v>
      </c>
      <c r="V13" s="91">
        <f t="shared" si="0"/>
        <v>60</v>
      </c>
      <c r="W13" s="92">
        <f t="shared" si="1"/>
        <v>3</v>
      </c>
      <c r="X13" s="265"/>
    </row>
    <row r="14" spans="1:24" x14ac:dyDescent="0.25">
      <c r="A14" s="82" t="s">
        <v>53</v>
      </c>
      <c r="B14" s="93" t="s">
        <v>37</v>
      </c>
      <c r="C14" s="68" t="s">
        <v>54</v>
      </c>
      <c r="D14" s="121">
        <v>30</v>
      </c>
      <c r="E14" s="75" t="s">
        <v>13</v>
      </c>
      <c r="F14" s="71">
        <v>1</v>
      </c>
      <c r="G14" s="70">
        <v>30</v>
      </c>
      <c r="H14" s="75" t="s">
        <v>14</v>
      </c>
      <c r="I14" s="122">
        <v>2</v>
      </c>
      <c r="J14" s="114"/>
      <c r="K14" s="102"/>
      <c r="L14" s="74"/>
      <c r="M14" s="75"/>
      <c r="N14" s="181"/>
      <c r="O14" s="176"/>
      <c r="P14" s="87"/>
      <c r="Q14" s="89"/>
      <c r="R14" s="88"/>
      <c r="S14" s="89"/>
      <c r="T14" s="89"/>
      <c r="U14" s="90"/>
      <c r="V14" s="91">
        <f t="shared" si="0"/>
        <v>60</v>
      </c>
      <c r="W14" s="92">
        <f t="shared" si="1"/>
        <v>3</v>
      </c>
      <c r="X14" s="265"/>
    </row>
    <row r="15" spans="1:24" x14ac:dyDescent="0.25">
      <c r="A15" s="82" t="s">
        <v>95</v>
      </c>
      <c r="B15" s="93" t="s">
        <v>37</v>
      </c>
      <c r="C15" s="68" t="s">
        <v>54</v>
      </c>
      <c r="D15" s="121"/>
      <c r="E15" s="75"/>
      <c r="F15" s="71"/>
      <c r="G15" s="70"/>
      <c r="H15" s="75"/>
      <c r="I15" s="122"/>
      <c r="J15" s="114">
        <v>15</v>
      </c>
      <c r="K15" s="75" t="s">
        <v>13</v>
      </c>
      <c r="L15" s="184">
        <v>1</v>
      </c>
      <c r="M15" s="185">
        <v>15</v>
      </c>
      <c r="N15" s="75" t="s">
        <v>14</v>
      </c>
      <c r="O15" s="176">
        <v>2</v>
      </c>
      <c r="P15" s="87">
        <v>15</v>
      </c>
      <c r="Q15" s="89" t="s">
        <v>13</v>
      </c>
      <c r="R15" s="88">
        <v>1</v>
      </c>
      <c r="S15" s="89">
        <v>15</v>
      </c>
      <c r="T15" s="89" t="s">
        <v>14</v>
      </c>
      <c r="U15" s="90">
        <v>2</v>
      </c>
      <c r="V15" s="91">
        <f t="shared" si="0"/>
        <v>60</v>
      </c>
      <c r="W15" s="92">
        <f t="shared" si="1"/>
        <v>6</v>
      </c>
      <c r="X15" s="265"/>
    </row>
    <row r="16" spans="1:24" x14ac:dyDescent="0.25">
      <c r="A16" s="82" t="s">
        <v>96</v>
      </c>
      <c r="B16" s="93" t="s">
        <v>37</v>
      </c>
      <c r="C16" s="68" t="s">
        <v>54</v>
      </c>
      <c r="D16" s="121"/>
      <c r="E16" s="75"/>
      <c r="F16" s="71"/>
      <c r="G16" s="70"/>
      <c r="H16" s="75"/>
      <c r="I16" s="122"/>
      <c r="J16" s="114"/>
      <c r="K16" s="75"/>
      <c r="L16" s="74"/>
      <c r="M16" s="75"/>
      <c r="N16" s="75"/>
      <c r="O16" s="176"/>
      <c r="P16" s="87">
        <v>30</v>
      </c>
      <c r="Q16" s="89" t="s">
        <v>13</v>
      </c>
      <c r="R16" s="88">
        <v>1</v>
      </c>
      <c r="S16" s="89">
        <v>30</v>
      </c>
      <c r="T16" s="89" t="s">
        <v>64</v>
      </c>
      <c r="U16" s="90">
        <v>2</v>
      </c>
      <c r="V16" s="91">
        <v>60</v>
      </c>
      <c r="W16" s="92">
        <v>3</v>
      </c>
      <c r="X16" s="265"/>
    </row>
    <row r="17" spans="1:24" x14ac:dyDescent="0.25">
      <c r="A17" s="82" t="s">
        <v>55</v>
      </c>
      <c r="B17" s="93" t="s">
        <v>37</v>
      </c>
      <c r="C17" s="68" t="s">
        <v>54</v>
      </c>
      <c r="D17" s="186">
        <v>30</v>
      </c>
      <c r="E17" s="137" t="s">
        <v>13</v>
      </c>
      <c r="F17" s="200">
        <v>1</v>
      </c>
      <c r="G17" s="96">
        <v>30</v>
      </c>
      <c r="H17" s="137" t="s">
        <v>14</v>
      </c>
      <c r="I17" s="135">
        <v>2</v>
      </c>
      <c r="J17" s="186"/>
      <c r="K17" s="137"/>
      <c r="L17" s="200"/>
      <c r="M17" s="96"/>
      <c r="N17" s="137"/>
      <c r="O17" s="135"/>
      <c r="P17" s="87"/>
      <c r="Q17" s="89"/>
      <c r="R17" s="88"/>
      <c r="S17" s="89"/>
      <c r="T17" s="89"/>
      <c r="U17" s="90"/>
      <c r="V17" s="91">
        <v>60</v>
      </c>
      <c r="W17" s="92">
        <v>3</v>
      </c>
      <c r="X17" s="265"/>
    </row>
    <row r="18" spans="1:24" x14ac:dyDescent="0.25">
      <c r="A18" s="82" t="s">
        <v>56</v>
      </c>
      <c r="B18" s="93" t="s">
        <v>37</v>
      </c>
      <c r="C18" s="132" t="s">
        <v>54</v>
      </c>
      <c r="D18" s="186"/>
      <c r="E18" s="137"/>
      <c r="F18" s="200"/>
      <c r="G18" s="96"/>
      <c r="H18" s="137"/>
      <c r="I18" s="135"/>
      <c r="J18" s="186">
        <v>30</v>
      </c>
      <c r="K18" s="137" t="s">
        <v>13</v>
      </c>
      <c r="L18" s="200">
        <v>1</v>
      </c>
      <c r="M18" s="96">
        <v>30</v>
      </c>
      <c r="N18" s="137" t="s">
        <v>14</v>
      </c>
      <c r="O18" s="135">
        <v>2</v>
      </c>
      <c r="P18" s="87"/>
      <c r="Q18" s="89"/>
      <c r="R18" s="88"/>
      <c r="S18" s="89"/>
      <c r="T18" s="89"/>
      <c r="U18" s="90"/>
      <c r="V18" s="91">
        <v>60</v>
      </c>
      <c r="W18" s="92">
        <v>3</v>
      </c>
      <c r="X18" s="265"/>
    </row>
    <row r="19" spans="1:24" x14ac:dyDescent="0.25">
      <c r="A19" s="82" t="s">
        <v>97</v>
      </c>
      <c r="B19" s="93" t="s">
        <v>37</v>
      </c>
      <c r="C19" s="68" t="s">
        <v>54</v>
      </c>
      <c r="D19" s="121"/>
      <c r="E19" s="75"/>
      <c r="F19" s="71"/>
      <c r="G19" s="70"/>
      <c r="H19" s="75"/>
      <c r="I19" s="122"/>
      <c r="J19" s="114"/>
      <c r="K19" s="75"/>
      <c r="L19" s="74"/>
      <c r="M19" s="75"/>
      <c r="N19" s="75"/>
      <c r="O19" s="176"/>
      <c r="P19" s="114">
        <v>30</v>
      </c>
      <c r="Q19" s="75" t="s">
        <v>13</v>
      </c>
      <c r="R19" s="74">
        <v>1</v>
      </c>
      <c r="S19" s="75">
        <v>30</v>
      </c>
      <c r="T19" s="75" t="s">
        <v>14</v>
      </c>
      <c r="U19" s="176">
        <v>2</v>
      </c>
      <c r="V19" s="91">
        <f t="shared" ref="V19:V28" si="2">SUM(D19,G19,J19,M19,P19,S19)</f>
        <v>60</v>
      </c>
      <c r="W19" s="92">
        <f t="shared" ref="W19:W28" si="3">SUM(F19,I19,L19,O19,R19,U19)</f>
        <v>3</v>
      </c>
      <c r="X19" s="265"/>
    </row>
    <row r="20" spans="1:24" x14ac:dyDescent="0.25">
      <c r="A20" s="82" t="s">
        <v>58</v>
      </c>
      <c r="B20" s="93" t="s">
        <v>37</v>
      </c>
      <c r="C20" s="68" t="s">
        <v>42</v>
      </c>
      <c r="D20" s="121">
        <v>30</v>
      </c>
      <c r="E20" s="75" t="s">
        <v>13</v>
      </c>
      <c r="F20" s="71">
        <v>1</v>
      </c>
      <c r="G20" s="70">
        <v>30</v>
      </c>
      <c r="H20" s="75" t="s">
        <v>14</v>
      </c>
      <c r="I20" s="122">
        <v>2</v>
      </c>
      <c r="J20" s="114"/>
      <c r="K20" s="75"/>
      <c r="L20" s="74"/>
      <c r="M20" s="75"/>
      <c r="N20" s="75"/>
      <c r="O20" s="176"/>
      <c r="P20" s="87"/>
      <c r="Q20" s="89"/>
      <c r="R20" s="88"/>
      <c r="S20" s="89"/>
      <c r="T20" s="89"/>
      <c r="U20" s="90"/>
      <c r="V20" s="91">
        <f t="shared" si="2"/>
        <v>60</v>
      </c>
      <c r="W20" s="92">
        <f t="shared" si="3"/>
        <v>3</v>
      </c>
      <c r="X20" s="265"/>
    </row>
    <row r="21" spans="1:24" x14ac:dyDescent="0.25">
      <c r="A21" s="82" t="s">
        <v>59</v>
      </c>
      <c r="B21" s="93" t="s">
        <v>37</v>
      </c>
      <c r="C21" s="68" t="s">
        <v>42</v>
      </c>
      <c r="D21" s="121"/>
      <c r="E21" s="96"/>
      <c r="F21" s="71"/>
      <c r="G21" s="70"/>
      <c r="H21" s="70"/>
      <c r="I21" s="122"/>
      <c r="J21" s="114"/>
      <c r="K21" s="75"/>
      <c r="L21" s="74"/>
      <c r="M21" s="75"/>
      <c r="N21" s="75"/>
      <c r="O21" s="176"/>
      <c r="P21" s="87">
        <v>15</v>
      </c>
      <c r="Q21" s="89" t="s">
        <v>13</v>
      </c>
      <c r="R21" s="88">
        <v>1</v>
      </c>
      <c r="S21" s="89"/>
      <c r="T21" s="89"/>
      <c r="U21" s="90"/>
      <c r="V21" s="91">
        <f t="shared" si="2"/>
        <v>15</v>
      </c>
      <c r="W21" s="92">
        <f t="shared" si="3"/>
        <v>1</v>
      </c>
      <c r="X21" s="265"/>
    </row>
    <row r="22" spans="1:24" ht="15.75" x14ac:dyDescent="0.3">
      <c r="A22" s="82" t="s">
        <v>60</v>
      </c>
      <c r="B22" s="93" t="s">
        <v>37</v>
      </c>
      <c r="C22" s="68" t="s">
        <v>42</v>
      </c>
      <c r="D22" s="193"/>
      <c r="E22" s="188"/>
      <c r="F22" s="167"/>
      <c r="G22" s="70">
        <v>15</v>
      </c>
      <c r="H22" s="75" t="s">
        <v>14</v>
      </c>
      <c r="I22" s="71">
        <v>1</v>
      </c>
      <c r="J22" s="114"/>
      <c r="K22" s="75"/>
      <c r="L22" s="74"/>
      <c r="M22" s="75"/>
      <c r="N22" s="75"/>
      <c r="O22" s="176"/>
      <c r="P22" s="87"/>
      <c r="Q22" s="89"/>
      <c r="R22" s="88"/>
      <c r="S22" s="89"/>
      <c r="T22" s="89"/>
      <c r="U22" s="90"/>
      <c r="V22" s="91">
        <f t="shared" si="2"/>
        <v>15</v>
      </c>
      <c r="W22" s="92">
        <f t="shared" si="3"/>
        <v>1</v>
      </c>
      <c r="X22" s="265"/>
    </row>
    <row r="23" spans="1:24" x14ac:dyDescent="0.25">
      <c r="A23" s="82" t="s">
        <v>61</v>
      </c>
      <c r="B23" s="93" t="s">
        <v>37</v>
      </c>
      <c r="C23" s="68" t="s">
        <v>42</v>
      </c>
      <c r="D23" s="121">
        <v>2</v>
      </c>
      <c r="E23" s="185" t="s">
        <v>13</v>
      </c>
      <c r="F23" s="71">
        <v>0</v>
      </c>
      <c r="G23" s="70"/>
      <c r="H23" s="70"/>
      <c r="I23" s="122"/>
      <c r="J23" s="114"/>
      <c r="K23" s="75"/>
      <c r="L23" s="74"/>
      <c r="M23" s="75"/>
      <c r="N23" s="75"/>
      <c r="O23" s="176"/>
      <c r="P23" s="87"/>
      <c r="Q23" s="89"/>
      <c r="R23" s="88"/>
      <c r="S23" s="89"/>
      <c r="T23" s="89"/>
      <c r="U23" s="90"/>
      <c r="V23" s="91">
        <f t="shared" si="2"/>
        <v>2</v>
      </c>
      <c r="W23" s="92">
        <f t="shared" si="3"/>
        <v>0</v>
      </c>
      <c r="X23" s="265"/>
    </row>
    <row r="24" spans="1:24" x14ac:dyDescent="0.25">
      <c r="A24" s="82" t="s">
        <v>62</v>
      </c>
      <c r="B24" s="93" t="s">
        <v>37</v>
      </c>
      <c r="C24" s="68" t="s">
        <v>42</v>
      </c>
      <c r="D24" s="121">
        <v>4</v>
      </c>
      <c r="E24" s="75" t="s">
        <v>13</v>
      </c>
      <c r="F24" s="71">
        <v>0</v>
      </c>
      <c r="G24" s="70"/>
      <c r="H24" s="70"/>
      <c r="I24" s="122"/>
      <c r="J24" s="114"/>
      <c r="K24" s="75"/>
      <c r="L24" s="74"/>
      <c r="M24" s="75"/>
      <c r="N24" s="75"/>
      <c r="O24" s="176"/>
      <c r="P24" s="87"/>
      <c r="Q24" s="89"/>
      <c r="R24" s="88"/>
      <c r="S24" s="89"/>
      <c r="T24" s="89"/>
      <c r="U24" s="90"/>
      <c r="V24" s="91">
        <f t="shared" si="2"/>
        <v>4</v>
      </c>
      <c r="W24" s="92">
        <f t="shared" si="3"/>
        <v>0</v>
      </c>
      <c r="X24" s="265"/>
    </row>
    <row r="25" spans="1:24" x14ac:dyDescent="0.25">
      <c r="A25" s="125" t="s">
        <v>63</v>
      </c>
      <c r="B25" s="67" t="s">
        <v>41</v>
      </c>
      <c r="C25" s="68" t="s">
        <v>54</v>
      </c>
      <c r="D25" s="121">
        <v>30</v>
      </c>
      <c r="E25" s="137" t="s">
        <v>64</v>
      </c>
      <c r="F25" s="71">
        <v>2</v>
      </c>
      <c r="G25" s="70">
        <v>30</v>
      </c>
      <c r="H25" s="75" t="s">
        <v>64</v>
      </c>
      <c r="I25" s="122">
        <v>2</v>
      </c>
      <c r="J25" s="114">
        <v>30</v>
      </c>
      <c r="K25" s="75" t="s">
        <v>64</v>
      </c>
      <c r="L25" s="74">
        <v>2</v>
      </c>
      <c r="M25" s="75">
        <v>30</v>
      </c>
      <c r="N25" s="75" t="s">
        <v>14</v>
      </c>
      <c r="O25" s="176">
        <v>3</v>
      </c>
      <c r="P25" s="87"/>
      <c r="Q25" s="89"/>
      <c r="R25" s="88"/>
      <c r="S25" s="89"/>
      <c r="T25" s="89"/>
      <c r="U25" s="90"/>
      <c r="V25" s="91">
        <f t="shared" si="2"/>
        <v>120</v>
      </c>
      <c r="W25" s="92">
        <f t="shared" si="3"/>
        <v>9</v>
      </c>
      <c r="X25" s="265"/>
    </row>
    <row r="26" spans="1:24" x14ac:dyDescent="0.25">
      <c r="A26" s="125" t="s">
        <v>65</v>
      </c>
      <c r="B26" s="67" t="s">
        <v>41</v>
      </c>
      <c r="C26" s="68" t="s">
        <v>54</v>
      </c>
      <c r="D26" s="126">
        <v>30</v>
      </c>
      <c r="E26" s="127" t="s">
        <v>13</v>
      </c>
      <c r="F26" s="127">
        <v>0</v>
      </c>
      <c r="G26" s="75">
        <v>30</v>
      </c>
      <c r="H26" s="75" t="s">
        <v>13</v>
      </c>
      <c r="I26" s="86">
        <v>0</v>
      </c>
      <c r="J26" s="128"/>
      <c r="K26" s="93"/>
      <c r="L26" s="93"/>
      <c r="M26" s="93"/>
      <c r="N26" s="93"/>
      <c r="O26" s="129"/>
      <c r="P26" s="87"/>
      <c r="Q26" s="89"/>
      <c r="R26" s="88"/>
      <c r="S26" s="89"/>
      <c r="T26" s="89"/>
      <c r="U26" s="90"/>
      <c r="V26" s="91">
        <f t="shared" si="2"/>
        <v>60</v>
      </c>
      <c r="W26" s="92">
        <f t="shared" si="3"/>
        <v>0</v>
      </c>
      <c r="X26" s="265"/>
    </row>
    <row r="27" spans="1:24" x14ac:dyDescent="0.25">
      <c r="A27" s="130" t="s">
        <v>66</v>
      </c>
      <c r="B27" s="131" t="s">
        <v>37</v>
      </c>
      <c r="C27" s="132" t="s">
        <v>42</v>
      </c>
      <c r="D27" s="186"/>
      <c r="E27" s="56"/>
      <c r="F27" s="200"/>
      <c r="G27" s="96"/>
      <c r="H27" s="96"/>
      <c r="I27" s="135"/>
      <c r="J27" s="136"/>
      <c r="K27" s="137"/>
      <c r="L27" s="138"/>
      <c r="M27" s="137"/>
      <c r="N27" s="137"/>
      <c r="O27" s="139"/>
      <c r="P27" s="140">
        <v>15</v>
      </c>
      <c r="Q27" s="137" t="s">
        <v>14</v>
      </c>
      <c r="R27" s="94">
        <v>1</v>
      </c>
      <c r="S27" s="95"/>
      <c r="T27" s="95"/>
      <c r="U27" s="141"/>
      <c r="V27" s="142">
        <f t="shared" si="2"/>
        <v>15</v>
      </c>
      <c r="W27" s="143">
        <f t="shared" si="3"/>
        <v>1</v>
      </c>
      <c r="X27" s="265"/>
    </row>
    <row r="28" spans="1:24" x14ac:dyDescent="0.25">
      <c r="A28" s="144" t="s">
        <v>67</v>
      </c>
      <c r="B28" s="145" t="s">
        <v>41</v>
      </c>
      <c r="C28" s="144"/>
      <c r="D28" s="146"/>
      <c r="E28" s="146"/>
      <c r="F28" s="146"/>
      <c r="G28" s="147">
        <v>15</v>
      </c>
      <c r="H28" s="147" t="s">
        <v>13</v>
      </c>
      <c r="I28" s="147">
        <v>2</v>
      </c>
      <c r="J28" s="147"/>
      <c r="K28" s="147"/>
      <c r="L28" s="147"/>
      <c r="M28" s="147">
        <v>15</v>
      </c>
      <c r="N28" s="147" t="s">
        <v>13</v>
      </c>
      <c r="O28" s="147">
        <v>2</v>
      </c>
      <c r="P28" s="147"/>
      <c r="Q28" s="147"/>
      <c r="R28" s="147"/>
      <c r="S28" s="147">
        <v>15</v>
      </c>
      <c r="T28" s="147" t="s">
        <v>13</v>
      </c>
      <c r="U28" s="147">
        <v>2</v>
      </c>
      <c r="V28" s="147">
        <f t="shared" si="2"/>
        <v>45</v>
      </c>
      <c r="W28" s="147">
        <f t="shared" si="3"/>
        <v>6</v>
      </c>
      <c r="X28" s="265"/>
    </row>
    <row r="29" spans="1:24" x14ac:dyDescent="0.25">
      <c r="A29" s="514" t="s">
        <v>68</v>
      </c>
      <c r="B29" s="514"/>
      <c r="C29" s="514"/>
      <c r="D29" s="514"/>
      <c r="E29" s="514"/>
      <c r="F29" s="514"/>
      <c r="G29" s="514"/>
      <c r="H29" s="514"/>
      <c r="I29" s="514"/>
      <c r="J29" s="514"/>
      <c r="K29" s="514"/>
      <c r="L29" s="514"/>
      <c r="M29" s="514"/>
      <c r="N29" s="514"/>
      <c r="O29" s="514"/>
      <c r="P29" s="514"/>
      <c r="Q29" s="514"/>
      <c r="R29" s="514"/>
      <c r="S29" s="514"/>
      <c r="T29" s="514"/>
      <c r="U29" s="514"/>
      <c r="V29" s="514"/>
      <c r="W29" s="273">
        <v>10</v>
      </c>
      <c r="X29" s="265"/>
    </row>
    <row r="30" spans="1:24" s="264" customFormat="1" ht="13.5" x14ac:dyDescent="0.2">
      <c r="A30" s="203"/>
      <c r="B30" s="150"/>
      <c r="C30" s="151" t="s">
        <v>69</v>
      </c>
      <c r="D30" s="274">
        <f>SUM(D5:D28)</f>
        <v>246</v>
      </c>
      <c r="E30" s="152"/>
      <c r="F30" s="153">
        <f>SUM(F5:F29)</f>
        <v>18</v>
      </c>
      <c r="G30" s="152">
        <f>SUM(G5:G28)</f>
        <v>270</v>
      </c>
      <c r="H30" s="152"/>
      <c r="I30" s="153">
        <f>SUM(I5:I29)</f>
        <v>25</v>
      </c>
      <c r="J30" s="154">
        <f>SUM(J5:J28)</f>
        <v>240</v>
      </c>
      <c r="K30" s="154"/>
      <c r="L30" s="240">
        <f>SUM(L5:L29)</f>
        <v>24</v>
      </c>
      <c r="M30" s="154">
        <f>SUM(M5:M28)</f>
        <v>225</v>
      </c>
      <c r="N30" s="154"/>
      <c r="O30" s="155">
        <f>SUM(O5:O29)</f>
        <v>29</v>
      </c>
      <c r="P30" s="156">
        <f>SUM(P5:P28)</f>
        <v>360</v>
      </c>
      <c r="Q30" s="156"/>
      <c r="R30" s="157">
        <f>SUM(R5:R29)</f>
        <v>29</v>
      </c>
      <c r="S30" s="156">
        <f>SUM(S5:S28)</f>
        <v>315</v>
      </c>
      <c r="T30" s="156"/>
      <c r="U30" s="157">
        <f>SUM(U5:U29)</f>
        <v>46</v>
      </c>
      <c r="V30" s="151">
        <f>SUM(V5:V28)</f>
        <v>1656</v>
      </c>
      <c r="W30" s="158">
        <f>SUM(W3:W28)</f>
        <v>171</v>
      </c>
      <c r="X30" s="263"/>
    </row>
    <row r="31" spans="1:24" s="264" customFormat="1" ht="13.5" x14ac:dyDescent="0.2">
      <c r="A31" s="150"/>
      <c r="B31" s="150"/>
      <c r="C31" s="160" t="s">
        <v>70</v>
      </c>
      <c r="D31" s="523">
        <f>SUM(D30,G30)-(D10+G10)</f>
        <v>486</v>
      </c>
      <c r="E31" s="523"/>
      <c r="F31" s="523"/>
      <c r="G31" s="501">
        <f>SUM(F30,I30)</f>
        <v>43</v>
      </c>
      <c r="H31" s="501"/>
      <c r="I31" s="501"/>
      <c r="J31" s="501">
        <f>SUM(J30,M30)-(J10+M10)</f>
        <v>435</v>
      </c>
      <c r="K31" s="501"/>
      <c r="L31" s="501"/>
      <c r="M31" s="501">
        <f>SUM(L30,O30)</f>
        <v>53</v>
      </c>
      <c r="N31" s="501"/>
      <c r="O31" s="501"/>
      <c r="P31" s="501">
        <f>SUM(P30,S30)-(P10+S10)</f>
        <v>615</v>
      </c>
      <c r="Q31" s="501"/>
      <c r="R31" s="501"/>
      <c r="S31" s="501">
        <f>SUM(R30,U30)</f>
        <v>75</v>
      </c>
      <c r="T31" s="501"/>
      <c r="U31" s="501"/>
      <c r="V31" s="161"/>
      <c r="W31" s="275">
        <f>W30+W29</f>
        <v>181</v>
      </c>
      <c r="X31" s="263"/>
    </row>
    <row r="32" spans="1:24" s="264" customFormat="1" ht="13.5" x14ac:dyDescent="0.3">
      <c r="A32" s="150"/>
      <c r="B32" s="150"/>
      <c r="C32" s="150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209">
        <f>SUM(W25,W26,W10,W8,W29,W6,W12,W28)</f>
        <v>57</v>
      </c>
      <c r="W32" s="165" t="s">
        <v>5</v>
      </c>
      <c r="X32" s="263"/>
    </row>
    <row r="33" spans="1:23" hidden="1" x14ac:dyDescent="0.2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276">
        <f>(100*V32)/W31</f>
        <v>31.49171270718232</v>
      </c>
      <c r="W33" s="32"/>
    </row>
    <row r="34" spans="1:23" ht="28.5" customHeight="1" x14ac:dyDescent="0.25"/>
  </sheetData>
  <mergeCells count="22">
    <mergeCell ref="A29:V29"/>
    <mergeCell ref="D31:F31"/>
    <mergeCell ref="G31:I31"/>
    <mergeCell ref="J31:L31"/>
    <mergeCell ref="M31:O31"/>
    <mergeCell ref="P31:R31"/>
    <mergeCell ref="S31:U31"/>
    <mergeCell ref="A1:W1"/>
    <mergeCell ref="A2:A4"/>
    <mergeCell ref="B2:B4"/>
    <mergeCell ref="C2:C4"/>
    <mergeCell ref="D2:I2"/>
    <mergeCell ref="J2:O2"/>
    <mergeCell ref="P2:U2"/>
    <mergeCell ref="V2:V4"/>
    <mergeCell ref="W2:W4"/>
    <mergeCell ref="D3:F3"/>
    <mergeCell ref="G3:I3"/>
    <mergeCell ref="J3:L3"/>
    <mergeCell ref="M3:O3"/>
    <mergeCell ref="P3:R3"/>
    <mergeCell ref="S3:U3"/>
  </mergeCells>
  <pageMargins left="0.23611111111111099" right="0.23611111111111099" top="0.39374999999999999" bottom="0.39374999999999999" header="0.51180555555555496" footer="0.51180555555555496"/>
  <pageSetup paperSize="9" firstPageNumber="0" fitToHeight="0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12D32"/>
    <pageSetUpPr fitToPage="1"/>
  </sheetPr>
  <dimension ref="A1:AMJ36"/>
  <sheetViews>
    <sheetView zoomScaleNormal="100" workbookViewId="0">
      <selection activeCell="A24" sqref="A24:F24"/>
    </sheetView>
  </sheetViews>
  <sheetFormatPr defaultColWidth="11.42578125" defaultRowHeight="15.75" x14ac:dyDescent="0.3"/>
  <cols>
    <col min="1" max="1" width="38.28515625" style="243" customWidth="1"/>
    <col min="2" max="2" width="13.5703125" style="243" customWidth="1"/>
    <col min="3" max="3" width="8.42578125" style="243" customWidth="1"/>
    <col min="4" max="4" width="5.5703125" style="243" customWidth="1"/>
    <col min="5" max="5" width="4" style="243" customWidth="1"/>
    <col min="6" max="6" width="5.28515625" style="243" customWidth="1"/>
    <col min="7" max="7" width="5.5703125" style="243" customWidth="1"/>
    <col min="8" max="8" width="4" style="243" customWidth="1"/>
    <col min="9" max="9" width="5.28515625" style="243" customWidth="1"/>
    <col min="10" max="10" width="5.5703125" style="243" customWidth="1"/>
    <col min="11" max="11" width="4" style="243" customWidth="1"/>
    <col min="12" max="12" width="5.28515625" style="243" customWidth="1"/>
    <col min="13" max="13" width="5.5703125" style="243" customWidth="1"/>
    <col min="14" max="14" width="4" style="243" customWidth="1"/>
    <col min="15" max="15" width="5.28515625" style="243" customWidth="1"/>
    <col min="16" max="16" width="6.140625" style="243" customWidth="1"/>
    <col min="17" max="17" width="6.28515625" style="243" customWidth="1"/>
    <col min="18" max="1024" width="11.42578125" style="243"/>
  </cols>
  <sheetData>
    <row r="1" spans="1:24" s="204" customFormat="1" ht="13.5" x14ac:dyDescent="0.3">
      <c r="A1" s="524" t="s">
        <v>98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524"/>
      <c r="P1" s="524"/>
      <c r="Q1" s="524"/>
      <c r="R1" s="277"/>
      <c r="S1" s="277"/>
      <c r="T1" s="277"/>
      <c r="U1" s="277"/>
      <c r="V1" s="277"/>
      <c r="W1" s="277"/>
      <c r="X1" s="277"/>
    </row>
    <row r="2" spans="1:24" s="204" customFormat="1" ht="12" customHeight="1" x14ac:dyDescent="0.3">
      <c r="A2" s="525" t="s">
        <v>26</v>
      </c>
      <c r="B2" s="526" t="s">
        <v>1</v>
      </c>
      <c r="C2" s="527" t="s">
        <v>2</v>
      </c>
      <c r="D2" s="528" t="s">
        <v>27</v>
      </c>
      <c r="E2" s="528"/>
      <c r="F2" s="528"/>
      <c r="G2" s="528"/>
      <c r="H2" s="528"/>
      <c r="I2" s="528"/>
      <c r="J2" s="529" t="s">
        <v>28</v>
      </c>
      <c r="K2" s="529"/>
      <c r="L2" s="529"/>
      <c r="M2" s="529"/>
      <c r="N2" s="529"/>
      <c r="O2" s="529"/>
      <c r="P2" s="530" t="s">
        <v>4</v>
      </c>
      <c r="Q2" s="526" t="s">
        <v>5</v>
      </c>
      <c r="R2" s="277"/>
      <c r="S2" s="277"/>
      <c r="T2" s="277"/>
      <c r="U2" s="277"/>
      <c r="V2" s="277"/>
      <c r="W2" s="279"/>
      <c r="X2" s="277"/>
    </row>
    <row r="3" spans="1:24" s="204" customFormat="1" ht="13.5" x14ac:dyDescent="0.3">
      <c r="A3" s="525"/>
      <c r="B3" s="526"/>
      <c r="C3" s="527"/>
      <c r="D3" s="531" t="s">
        <v>30</v>
      </c>
      <c r="E3" s="531"/>
      <c r="F3" s="531"/>
      <c r="G3" s="532" t="s">
        <v>31</v>
      </c>
      <c r="H3" s="532"/>
      <c r="I3" s="532"/>
      <c r="J3" s="533" t="s">
        <v>32</v>
      </c>
      <c r="K3" s="533"/>
      <c r="L3" s="533"/>
      <c r="M3" s="534" t="s">
        <v>33</v>
      </c>
      <c r="N3" s="534"/>
      <c r="O3" s="534"/>
      <c r="P3" s="530"/>
      <c r="Q3" s="526"/>
      <c r="R3" s="277"/>
      <c r="S3" s="277"/>
      <c r="T3" s="277"/>
      <c r="U3" s="277"/>
      <c r="V3" s="277"/>
      <c r="W3" s="280"/>
      <c r="X3" s="277"/>
    </row>
    <row r="4" spans="1:24" s="204" customFormat="1" ht="13.5" x14ac:dyDescent="0.3">
      <c r="A4" s="525"/>
      <c r="B4" s="526"/>
      <c r="C4" s="527"/>
      <c r="D4" s="281" t="s">
        <v>8</v>
      </c>
      <c r="E4" s="282" t="s">
        <v>9</v>
      </c>
      <c r="F4" s="283" t="s">
        <v>5</v>
      </c>
      <c r="G4" s="282" t="s">
        <v>8</v>
      </c>
      <c r="H4" s="282" t="s">
        <v>9</v>
      </c>
      <c r="I4" s="284" t="s">
        <v>5</v>
      </c>
      <c r="J4" s="285" t="s">
        <v>8</v>
      </c>
      <c r="K4" s="282" t="s">
        <v>9</v>
      </c>
      <c r="L4" s="286" t="s">
        <v>5</v>
      </c>
      <c r="M4" s="287" t="s">
        <v>8</v>
      </c>
      <c r="N4" s="282" t="s">
        <v>9</v>
      </c>
      <c r="O4" s="288" t="s">
        <v>5</v>
      </c>
      <c r="P4" s="530"/>
      <c r="Q4" s="526"/>
      <c r="R4" s="277"/>
      <c r="S4" s="277"/>
      <c r="T4" s="277"/>
      <c r="U4" s="277"/>
      <c r="V4" s="277"/>
      <c r="W4" s="289"/>
      <c r="X4" s="277"/>
    </row>
    <row r="5" spans="1:24" ht="15" customHeight="1" x14ac:dyDescent="0.3">
      <c r="A5" s="8" t="s">
        <v>36</v>
      </c>
      <c r="B5" s="29" t="s">
        <v>37</v>
      </c>
      <c r="C5" s="10" t="s">
        <v>38</v>
      </c>
      <c r="D5" s="290">
        <v>30</v>
      </c>
      <c r="E5" s="291" t="s">
        <v>39</v>
      </c>
      <c r="F5" s="292">
        <v>10</v>
      </c>
      <c r="G5" s="291">
        <v>30</v>
      </c>
      <c r="H5" s="291" t="s">
        <v>39</v>
      </c>
      <c r="I5" s="293">
        <v>10</v>
      </c>
      <c r="J5" s="294">
        <v>30</v>
      </c>
      <c r="K5" s="12" t="s">
        <v>39</v>
      </c>
      <c r="L5" s="295">
        <v>13</v>
      </c>
      <c r="M5" s="296">
        <v>30</v>
      </c>
      <c r="N5" s="12" t="s">
        <v>13</v>
      </c>
      <c r="O5" s="297">
        <v>19</v>
      </c>
      <c r="P5" s="298">
        <f t="shared" ref="P5:P10" si="0">SUM(D5,G5,J5,M5)</f>
        <v>120</v>
      </c>
      <c r="Q5" s="20">
        <f t="shared" ref="Q5:Q10" si="1">SUM(F5,I5,L5,O5)</f>
        <v>52</v>
      </c>
      <c r="R5" s="299"/>
      <c r="S5" s="299"/>
      <c r="T5" s="299"/>
      <c r="U5" s="299"/>
      <c r="V5" s="299"/>
      <c r="W5" s="299"/>
      <c r="X5" s="299"/>
    </row>
    <row r="6" spans="1:24" x14ac:dyDescent="0.3">
      <c r="A6" s="8" t="s">
        <v>72</v>
      </c>
      <c r="B6" s="9" t="s">
        <v>41</v>
      </c>
      <c r="C6" s="24" t="s">
        <v>54</v>
      </c>
      <c r="D6" s="16"/>
      <c r="E6" s="17"/>
      <c r="F6" s="300"/>
      <c r="G6" s="301"/>
      <c r="H6" s="301"/>
      <c r="I6" s="18"/>
      <c r="J6" s="302">
        <v>15</v>
      </c>
      <c r="K6" s="17" t="s">
        <v>13</v>
      </c>
      <c r="L6" s="303">
        <v>3</v>
      </c>
      <c r="M6" s="304"/>
      <c r="N6" s="17"/>
      <c r="O6" s="305"/>
      <c r="P6" s="298">
        <f t="shared" si="0"/>
        <v>15</v>
      </c>
      <c r="Q6" s="20">
        <f t="shared" si="1"/>
        <v>3</v>
      </c>
      <c r="R6" s="299"/>
      <c r="S6" s="299"/>
      <c r="T6" s="299"/>
      <c r="U6" s="299"/>
      <c r="V6" s="299"/>
      <c r="W6" s="299"/>
      <c r="X6" s="299"/>
    </row>
    <row r="7" spans="1:24" x14ac:dyDescent="0.3">
      <c r="A7" s="8" t="s">
        <v>73</v>
      </c>
      <c r="B7" s="9" t="s">
        <v>41</v>
      </c>
      <c r="C7" s="24" t="s">
        <v>47</v>
      </c>
      <c r="D7" s="16"/>
      <c r="E7" s="306"/>
      <c r="F7" s="183"/>
      <c r="G7" s="17"/>
      <c r="H7" s="17"/>
      <c r="I7" s="307"/>
      <c r="J7" s="302"/>
      <c r="K7" s="306"/>
      <c r="L7" s="308"/>
      <c r="M7" s="23">
        <v>4</v>
      </c>
      <c r="N7" s="309" t="s">
        <v>13</v>
      </c>
      <c r="O7" s="305">
        <v>4</v>
      </c>
      <c r="P7" s="298">
        <f t="shared" si="0"/>
        <v>4</v>
      </c>
      <c r="Q7" s="20">
        <f t="shared" si="1"/>
        <v>4</v>
      </c>
      <c r="R7" s="299"/>
      <c r="S7" s="299"/>
      <c r="T7" s="299"/>
      <c r="U7" s="299"/>
      <c r="V7" s="299"/>
      <c r="W7" s="299"/>
      <c r="X7" s="299"/>
    </row>
    <row r="8" spans="1:24" x14ac:dyDescent="0.3">
      <c r="A8" s="8" t="s">
        <v>43</v>
      </c>
      <c r="B8" s="9" t="s">
        <v>41</v>
      </c>
      <c r="C8" s="10" t="s">
        <v>42</v>
      </c>
      <c r="D8" s="302">
        <v>30</v>
      </c>
      <c r="E8" s="306" t="s">
        <v>39</v>
      </c>
      <c r="F8" s="308">
        <v>5</v>
      </c>
      <c r="G8" s="23">
        <v>30</v>
      </c>
      <c r="H8" s="17" t="s">
        <v>39</v>
      </c>
      <c r="I8" s="310">
        <v>5</v>
      </c>
      <c r="J8" s="19"/>
      <c r="K8" s="311"/>
      <c r="L8" s="20"/>
      <c r="M8" s="20"/>
      <c r="N8" s="298"/>
      <c r="O8" s="22"/>
      <c r="P8" s="298">
        <f t="shared" si="0"/>
        <v>60</v>
      </c>
      <c r="Q8" s="20">
        <f t="shared" si="1"/>
        <v>10</v>
      </c>
      <c r="R8" s="299"/>
      <c r="S8" s="299"/>
      <c r="T8" s="299"/>
      <c r="U8" s="299"/>
      <c r="V8" s="299"/>
      <c r="W8" s="299"/>
      <c r="X8" s="299"/>
    </row>
    <row r="9" spans="1:24" x14ac:dyDescent="0.3">
      <c r="A9" s="8" t="s">
        <v>49</v>
      </c>
      <c r="B9" s="9" t="s">
        <v>41</v>
      </c>
      <c r="C9" s="24" t="s">
        <v>20</v>
      </c>
      <c r="D9" s="178">
        <v>15</v>
      </c>
      <c r="E9" s="312" t="s">
        <v>13</v>
      </c>
      <c r="F9" s="106">
        <v>1</v>
      </c>
      <c r="G9" s="107">
        <v>15</v>
      </c>
      <c r="H9" s="23" t="s">
        <v>13</v>
      </c>
      <c r="I9" s="108">
        <v>1</v>
      </c>
      <c r="J9" s="178">
        <v>30</v>
      </c>
      <c r="K9" s="312" t="s">
        <v>13</v>
      </c>
      <c r="L9" s="106">
        <v>2</v>
      </c>
      <c r="M9" s="107">
        <v>30</v>
      </c>
      <c r="N9" s="313" t="s">
        <v>13</v>
      </c>
      <c r="O9" s="179">
        <v>2</v>
      </c>
      <c r="P9" s="298">
        <f t="shared" si="0"/>
        <v>90</v>
      </c>
      <c r="Q9" s="20">
        <f t="shared" si="1"/>
        <v>6</v>
      </c>
      <c r="R9" s="299"/>
      <c r="S9" s="299"/>
      <c r="T9" s="299"/>
      <c r="U9" s="299"/>
      <c r="V9" s="299"/>
      <c r="W9" s="299"/>
      <c r="X9" s="299"/>
    </row>
    <row r="10" spans="1:24" x14ac:dyDescent="0.3">
      <c r="A10" s="8" t="s">
        <v>99</v>
      </c>
      <c r="B10" s="29" t="s">
        <v>37</v>
      </c>
      <c r="C10" s="24" t="s">
        <v>54</v>
      </c>
      <c r="D10" s="302"/>
      <c r="E10" s="312"/>
      <c r="F10" s="308"/>
      <c r="G10" s="23"/>
      <c r="H10" s="23"/>
      <c r="I10" s="310"/>
      <c r="J10" s="19">
        <v>15</v>
      </c>
      <c r="K10" s="311" t="s">
        <v>13</v>
      </c>
      <c r="L10" s="20">
        <v>1</v>
      </c>
      <c r="M10" s="20">
        <v>15</v>
      </c>
      <c r="N10" s="298" t="s">
        <v>14</v>
      </c>
      <c r="O10" s="22">
        <v>2</v>
      </c>
      <c r="P10" s="298">
        <f t="shared" si="0"/>
        <v>30</v>
      </c>
      <c r="Q10" s="20">
        <f t="shared" si="1"/>
        <v>3</v>
      </c>
      <c r="R10" s="299"/>
      <c r="S10" s="299"/>
      <c r="T10" s="299"/>
      <c r="U10" s="299"/>
      <c r="V10" s="299"/>
      <c r="W10" s="299"/>
      <c r="X10" s="299"/>
    </row>
    <row r="11" spans="1:24" x14ac:dyDescent="0.3">
      <c r="A11" s="8" t="s">
        <v>100</v>
      </c>
      <c r="B11" s="29" t="s">
        <v>37</v>
      </c>
      <c r="C11" s="10" t="s">
        <v>42</v>
      </c>
      <c r="D11" s="302"/>
      <c r="E11" s="312"/>
      <c r="F11" s="308"/>
      <c r="G11" s="23"/>
      <c r="H11" s="23"/>
      <c r="I11" s="310"/>
      <c r="J11" s="314"/>
      <c r="K11" s="314"/>
      <c r="L11" s="314"/>
      <c r="M11" s="315">
        <v>30</v>
      </c>
      <c r="N11" s="316" t="s">
        <v>14</v>
      </c>
      <c r="O11" s="317">
        <v>2</v>
      </c>
      <c r="P11" s="298">
        <f>SUM(D11,G11,M11,M11)</f>
        <v>60</v>
      </c>
      <c r="Q11" s="20">
        <f>SUM(F11,I11,O11,O11)</f>
        <v>4</v>
      </c>
      <c r="R11" s="299"/>
      <c r="S11" s="299"/>
      <c r="T11" s="299"/>
      <c r="U11" s="299"/>
      <c r="V11" s="299"/>
      <c r="W11" s="299"/>
      <c r="X11" s="299"/>
    </row>
    <row r="12" spans="1:24" x14ac:dyDescent="0.3">
      <c r="A12" s="8" t="s">
        <v>101</v>
      </c>
      <c r="B12" s="29" t="s">
        <v>37</v>
      </c>
      <c r="C12" s="24" t="s">
        <v>54</v>
      </c>
      <c r="D12" s="302">
        <v>30</v>
      </c>
      <c r="E12" s="312" t="s">
        <v>13</v>
      </c>
      <c r="F12" s="308">
        <v>1</v>
      </c>
      <c r="G12" s="23">
        <v>30</v>
      </c>
      <c r="H12" s="23" t="s">
        <v>14</v>
      </c>
      <c r="I12" s="310">
        <v>2</v>
      </c>
      <c r="J12" s="19"/>
      <c r="K12" s="20"/>
      <c r="L12" s="318"/>
      <c r="M12" s="318"/>
      <c r="N12" s="20"/>
      <c r="O12" s="22"/>
      <c r="P12" s="298">
        <f t="shared" ref="P12:P26" si="2">SUM(D12,G12,J12,M12)</f>
        <v>60</v>
      </c>
      <c r="Q12" s="20">
        <f t="shared" ref="Q12:Q17" si="3">SUM(F12,I12,L12,O12)</f>
        <v>3</v>
      </c>
      <c r="R12" s="299"/>
      <c r="S12" s="299"/>
      <c r="T12" s="299"/>
      <c r="U12" s="299"/>
      <c r="V12" s="299"/>
      <c r="W12" s="299"/>
      <c r="X12" s="299"/>
    </row>
    <row r="13" spans="1:24" x14ac:dyDescent="0.3">
      <c r="A13" s="8" t="s">
        <v>89</v>
      </c>
      <c r="B13" s="29" t="s">
        <v>37</v>
      </c>
      <c r="C13" s="24" t="s">
        <v>54</v>
      </c>
      <c r="D13" s="302">
        <v>15</v>
      </c>
      <c r="E13" s="23" t="s">
        <v>13</v>
      </c>
      <c r="F13" s="319">
        <v>1</v>
      </c>
      <c r="G13" s="320">
        <v>15</v>
      </c>
      <c r="H13" s="320" t="s">
        <v>14</v>
      </c>
      <c r="I13" s="305">
        <v>1</v>
      </c>
      <c r="J13" s="19">
        <v>15</v>
      </c>
      <c r="K13" s="20" t="s">
        <v>13</v>
      </c>
      <c r="L13" s="20">
        <v>1</v>
      </c>
      <c r="M13" s="20">
        <v>15</v>
      </c>
      <c r="N13" s="20" t="s">
        <v>14</v>
      </c>
      <c r="O13" s="22">
        <v>1</v>
      </c>
      <c r="P13" s="298">
        <f t="shared" si="2"/>
        <v>60</v>
      </c>
      <c r="Q13" s="20">
        <f t="shared" si="3"/>
        <v>4</v>
      </c>
      <c r="R13" s="299"/>
      <c r="S13" s="299"/>
      <c r="T13" s="299"/>
      <c r="U13" s="299"/>
      <c r="V13" s="299"/>
      <c r="W13" s="299"/>
      <c r="X13" s="299"/>
    </row>
    <row r="14" spans="1:24" x14ac:dyDescent="0.3">
      <c r="A14" s="8" t="s">
        <v>50</v>
      </c>
      <c r="B14" s="29" t="s">
        <v>37</v>
      </c>
      <c r="C14" s="10" t="s">
        <v>42</v>
      </c>
      <c r="D14" s="16">
        <v>30</v>
      </c>
      <c r="E14" s="301" t="s">
        <v>13</v>
      </c>
      <c r="F14" s="300">
        <v>2</v>
      </c>
      <c r="G14" s="301"/>
      <c r="H14" s="301"/>
      <c r="I14" s="18"/>
      <c r="J14" s="302"/>
      <c r="K14" s="23"/>
      <c r="L14" s="308"/>
      <c r="M14" s="23"/>
      <c r="N14" s="23"/>
      <c r="O14" s="305"/>
      <c r="P14" s="298">
        <f t="shared" si="2"/>
        <v>30</v>
      </c>
      <c r="Q14" s="20">
        <f t="shared" si="3"/>
        <v>2</v>
      </c>
      <c r="R14" s="299"/>
      <c r="S14" s="299"/>
      <c r="T14" s="299"/>
      <c r="U14" s="299"/>
      <c r="V14" s="299"/>
      <c r="W14" s="299"/>
      <c r="X14" s="299"/>
    </row>
    <row r="15" spans="1:24" ht="15" customHeight="1" x14ac:dyDescent="0.3">
      <c r="A15" s="8" t="s">
        <v>75</v>
      </c>
      <c r="B15" s="29" t="s">
        <v>37</v>
      </c>
      <c r="C15" s="10" t="s">
        <v>42</v>
      </c>
      <c r="D15" s="321"/>
      <c r="E15" s="23"/>
      <c r="F15" s="308"/>
      <c r="G15" s="23">
        <v>30</v>
      </c>
      <c r="H15" s="23" t="s">
        <v>64</v>
      </c>
      <c r="I15" s="310">
        <v>2</v>
      </c>
      <c r="J15" s="302"/>
      <c r="K15" s="23"/>
      <c r="L15" s="308"/>
      <c r="M15" s="23"/>
      <c r="N15" s="23"/>
      <c r="O15" s="305"/>
      <c r="P15" s="298">
        <f t="shared" si="2"/>
        <v>30</v>
      </c>
      <c r="Q15" s="20">
        <f t="shared" si="3"/>
        <v>2</v>
      </c>
      <c r="R15" s="299"/>
      <c r="S15" s="299"/>
      <c r="T15" s="299"/>
      <c r="U15" s="299"/>
      <c r="V15" s="299"/>
      <c r="W15" s="299"/>
      <c r="X15" s="299"/>
    </row>
    <row r="16" spans="1:24" x14ac:dyDescent="0.3">
      <c r="A16" s="8" t="s">
        <v>76</v>
      </c>
      <c r="B16" s="29" t="s">
        <v>37</v>
      </c>
      <c r="C16" s="10" t="s">
        <v>42</v>
      </c>
      <c r="D16" s="322">
        <v>30</v>
      </c>
      <c r="E16" s="23" t="s">
        <v>64</v>
      </c>
      <c r="F16" s="183">
        <v>2</v>
      </c>
      <c r="G16" s="17"/>
      <c r="H16" s="23"/>
      <c r="I16" s="307"/>
      <c r="J16" s="302"/>
      <c r="K16" s="23"/>
      <c r="L16" s="308"/>
      <c r="M16" s="23"/>
      <c r="N16" s="23"/>
      <c r="O16" s="305"/>
      <c r="P16" s="298">
        <f t="shared" si="2"/>
        <v>30</v>
      </c>
      <c r="Q16" s="20">
        <f t="shared" si="3"/>
        <v>2</v>
      </c>
      <c r="R16" s="299"/>
      <c r="S16" s="299"/>
      <c r="T16" s="299"/>
      <c r="U16" s="299"/>
      <c r="V16" s="299"/>
      <c r="W16" s="299"/>
      <c r="X16" s="299"/>
    </row>
    <row r="17" spans="1:24" x14ac:dyDescent="0.3">
      <c r="A17" s="323" t="s">
        <v>77</v>
      </c>
      <c r="B17" s="9" t="s">
        <v>37</v>
      </c>
      <c r="C17" s="10" t="s">
        <v>42</v>
      </c>
      <c r="D17" s="322">
        <v>30</v>
      </c>
      <c r="E17" s="17" t="s">
        <v>14</v>
      </c>
      <c r="F17" s="183">
        <v>2</v>
      </c>
      <c r="G17" s="324"/>
      <c r="H17" s="324"/>
      <c r="I17" s="325"/>
      <c r="J17" s="302"/>
      <c r="K17" s="23"/>
      <c r="L17" s="308"/>
      <c r="M17" s="23"/>
      <c r="N17" s="23"/>
      <c r="O17" s="305"/>
      <c r="P17" s="298">
        <f t="shared" si="2"/>
        <v>30</v>
      </c>
      <c r="Q17" s="20">
        <f t="shared" si="3"/>
        <v>2</v>
      </c>
      <c r="R17" s="299"/>
      <c r="S17" s="299"/>
      <c r="T17" s="299"/>
      <c r="U17" s="299"/>
      <c r="V17" s="299"/>
      <c r="W17" s="299"/>
      <c r="X17" s="299"/>
    </row>
    <row r="18" spans="1:24" x14ac:dyDescent="0.3">
      <c r="A18" s="125" t="s">
        <v>78</v>
      </c>
      <c r="B18" s="67" t="s">
        <v>37</v>
      </c>
      <c r="C18" s="68" t="s">
        <v>42</v>
      </c>
      <c r="D18" s="121">
        <v>30</v>
      </c>
      <c r="E18" s="70" t="s">
        <v>13</v>
      </c>
      <c r="F18" s="191">
        <v>2</v>
      </c>
      <c r="G18" s="70">
        <v>30</v>
      </c>
      <c r="H18" s="70" t="s">
        <v>14</v>
      </c>
      <c r="I18" s="122">
        <v>2</v>
      </c>
      <c r="J18" s="302"/>
      <c r="K18" s="23"/>
      <c r="L18" s="308"/>
      <c r="M18" s="23"/>
      <c r="N18" s="23"/>
      <c r="O18" s="305"/>
      <c r="P18" s="91">
        <f t="shared" si="2"/>
        <v>60</v>
      </c>
      <c r="Q18" s="92">
        <v>2</v>
      </c>
      <c r="R18" s="299"/>
      <c r="S18" s="299"/>
      <c r="T18" s="299"/>
      <c r="U18" s="299"/>
      <c r="V18" s="299"/>
      <c r="W18" s="299"/>
      <c r="X18" s="299"/>
    </row>
    <row r="19" spans="1:24" x14ac:dyDescent="0.3">
      <c r="A19" s="323" t="s">
        <v>79</v>
      </c>
      <c r="B19" s="9" t="s">
        <v>37</v>
      </c>
      <c r="C19" s="10" t="s">
        <v>42</v>
      </c>
      <c r="D19" s="326"/>
      <c r="E19" s="324"/>
      <c r="F19" s="324"/>
      <c r="G19" s="17">
        <v>30</v>
      </c>
      <c r="H19" s="17" t="s">
        <v>14</v>
      </c>
      <c r="I19" s="307">
        <v>2</v>
      </c>
      <c r="J19" s="302"/>
      <c r="K19" s="23"/>
      <c r="L19" s="308"/>
      <c r="M19" s="23"/>
      <c r="N19" s="23"/>
      <c r="O19" s="305"/>
      <c r="P19" s="298">
        <f t="shared" si="2"/>
        <v>30</v>
      </c>
      <c r="Q19" s="20">
        <f t="shared" ref="Q19:Q26" si="4">SUM(F19,I19,L19,O19)</f>
        <v>2</v>
      </c>
      <c r="R19" s="299"/>
      <c r="S19" s="299"/>
      <c r="T19" s="299"/>
      <c r="U19" s="299"/>
      <c r="V19" s="299"/>
      <c r="W19" s="299"/>
      <c r="X19" s="299"/>
    </row>
    <row r="20" spans="1:24" x14ac:dyDescent="0.3">
      <c r="A20" s="8" t="s">
        <v>80</v>
      </c>
      <c r="B20" s="29" t="s">
        <v>37</v>
      </c>
      <c r="C20" s="10" t="s">
        <v>42</v>
      </c>
      <c r="D20" s="322"/>
      <c r="E20" s="23"/>
      <c r="F20" s="183"/>
      <c r="G20" s="17"/>
      <c r="H20" s="17"/>
      <c r="I20" s="307"/>
      <c r="J20" s="322">
        <v>30</v>
      </c>
      <c r="K20" s="23" t="s">
        <v>14</v>
      </c>
      <c r="L20" s="183">
        <v>2</v>
      </c>
      <c r="M20" s="23"/>
      <c r="N20" s="23"/>
      <c r="O20" s="305"/>
      <c r="P20" s="298">
        <f t="shared" si="2"/>
        <v>30</v>
      </c>
      <c r="Q20" s="20">
        <f t="shared" si="4"/>
        <v>2</v>
      </c>
      <c r="R20" s="299"/>
      <c r="S20" s="299"/>
      <c r="T20" s="299"/>
      <c r="U20" s="299"/>
      <c r="V20" s="299"/>
      <c r="W20" s="299"/>
      <c r="X20" s="299"/>
    </row>
    <row r="21" spans="1:24" x14ac:dyDescent="0.3">
      <c r="A21" s="8" t="s">
        <v>81</v>
      </c>
      <c r="B21" s="29" t="s">
        <v>37</v>
      </c>
      <c r="C21" s="10" t="s">
        <v>42</v>
      </c>
      <c r="D21" s="322">
        <v>30</v>
      </c>
      <c r="E21" s="17" t="s">
        <v>13</v>
      </c>
      <c r="F21" s="183">
        <v>1</v>
      </c>
      <c r="G21" s="17">
        <v>30</v>
      </c>
      <c r="H21" s="17" t="s">
        <v>14</v>
      </c>
      <c r="I21" s="307">
        <v>2</v>
      </c>
      <c r="J21" s="302"/>
      <c r="K21" s="23"/>
      <c r="L21" s="308"/>
      <c r="M21" s="23"/>
      <c r="N21" s="23"/>
      <c r="O21" s="305"/>
      <c r="P21" s="298">
        <f t="shared" si="2"/>
        <v>60</v>
      </c>
      <c r="Q21" s="20">
        <f t="shared" si="4"/>
        <v>3</v>
      </c>
      <c r="R21" s="299"/>
      <c r="S21" s="299"/>
      <c r="T21" s="299"/>
      <c r="U21" s="299"/>
      <c r="V21" s="299"/>
      <c r="W21" s="299"/>
      <c r="X21" s="299"/>
    </row>
    <row r="22" spans="1:24" x14ac:dyDescent="0.3">
      <c r="A22" s="8" t="s">
        <v>82</v>
      </c>
      <c r="B22" s="29" t="s">
        <v>37</v>
      </c>
      <c r="C22" s="10" t="s">
        <v>42</v>
      </c>
      <c r="D22" s="16">
        <v>30</v>
      </c>
      <c r="E22" s="320" t="s">
        <v>13</v>
      </c>
      <c r="F22" s="292">
        <v>1</v>
      </c>
      <c r="G22" s="291">
        <v>30</v>
      </c>
      <c r="H22" s="291" t="s">
        <v>14</v>
      </c>
      <c r="I22" s="18">
        <v>2</v>
      </c>
      <c r="J22" s="302"/>
      <c r="K22" s="23"/>
      <c r="L22" s="308"/>
      <c r="M22" s="23"/>
      <c r="N22" s="23"/>
      <c r="O22" s="305"/>
      <c r="P22" s="327">
        <f t="shared" si="2"/>
        <v>60</v>
      </c>
      <c r="Q22" s="328">
        <f t="shared" si="4"/>
        <v>3</v>
      </c>
      <c r="R22" s="299"/>
      <c r="S22" s="299"/>
      <c r="T22" s="299"/>
      <c r="U22" s="299"/>
      <c r="V22" s="299"/>
      <c r="W22" s="299"/>
      <c r="X22" s="299"/>
    </row>
    <row r="23" spans="1:24" x14ac:dyDescent="0.3">
      <c r="A23" s="8" t="s">
        <v>102</v>
      </c>
      <c r="B23" s="29" t="s">
        <v>37</v>
      </c>
      <c r="C23" s="24" t="s">
        <v>54</v>
      </c>
      <c r="D23" s="16">
        <v>15</v>
      </c>
      <c r="E23" s="23" t="s">
        <v>64</v>
      </c>
      <c r="F23" s="183">
        <v>1</v>
      </c>
      <c r="G23" s="17"/>
      <c r="H23" s="17"/>
      <c r="I23" s="18"/>
      <c r="J23" s="302"/>
      <c r="K23" s="23"/>
      <c r="L23" s="308"/>
      <c r="M23" s="23"/>
      <c r="N23" s="23"/>
      <c r="O23" s="305"/>
      <c r="P23" s="298">
        <f t="shared" si="2"/>
        <v>15</v>
      </c>
      <c r="Q23" s="20">
        <f t="shared" si="4"/>
        <v>1</v>
      </c>
      <c r="R23" s="299"/>
      <c r="S23" s="299"/>
      <c r="T23" s="299"/>
      <c r="U23" s="299"/>
      <c r="V23" s="299"/>
      <c r="W23" s="299"/>
      <c r="X23" s="299"/>
    </row>
    <row r="24" spans="1:24" x14ac:dyDescent="0.3">
      <c r="A24" s="391" t="s">
        <v>62</v>
      </c>
      <c r="B24" s="392" t="s">
        <v>37</v>
      </c>
      <c r="C24" s="331" t="s">
        <v>42</v>
      </c>
      <c r="D24" s="332">
        <v>4</v>
      </c>
      <c r="E24" s="304" t="s">
        <v>13</v>
      </c>
      <c r="F24" s="300">
        <v>0</v>
      </c>
      <c r="G24" s="301"/>
      <c r="H24" s="301"/>
      <c r="I24" s="333"/>
      <c r="J24" s="334"/>
      <c r="K24" s="304"/>
      <c r="L24" s="303"/>
      <c r="M24" s="304"/>
      <c r="N24" s="304"/>
      <c r="O24" s="335"/>
      <c r="P24" s="327"/>
      <c r="Q24" s="328"/>
      <c r="R24" s="299"/>
      <c r="S24" s="299"/>
      <c r="T24" s="299"/>
      <c r="U24" s="299"/>
      <c r="V24" s="299"/>
      <c r="W24" s="299"/>
      <c r="X24" s="299"/>
    </row>
    <row r="25" spans="1:24" x14ac:dyDescent="0.3">
      <c r="A25" s="329" t="s">
        <v>83</v>
      </c>
      <c r="B25" s="330" t="s">
        <v>41</v>
      </c>
      <c r="C25" s="331" t="s">
        <v>54</v>
      </c>
      <c r="D25" s="332">
        <v>30</v>
      </c>
      <c r="E25" s="304" t="s">
        <v>64</v>
      </c>
      <c r="F25" s="300">
        <v>2</v>
      </c>
      <c r="G25" s="301">
        <v>30</v>
      </c>
      <c r="H25" s="304" t="s">
        <v>14</v>
      </c>
      <c r="I25" s="333">
        <v>3</v>
      </c>
      <c r="J25" s="334"/>
      <c r="K25" s="304"/>
      <c r="L25" s="303"/>
      <c r="M25" s="304"/>
      <c r="N25" s="304"/>
      <c r="O25" s="335"/>
      <c r="P25" s="327">
        <f t="shared" si="2"/>
        <v>60</v>
      </c>
      <c r="Q25" s="328">
        <f t="shared" si="4"/>
        <v>5</v>
      </c>
      <c r="R25" s="299"/>
      <c r="S25" s="299"/>
      <c r="T25" s="299"/>
      <c r="U25" s="299"/>
      <c r="V25" s="299"/>
      <c r="W25" s="299"/>
      <c r="X25" s="299"/>
    </row>
    <row r="26" spans="1:24" x14ac:dyDescent="0.3">
      <c r="A26" s="144" t="s">
        <v>67</v>
      </c>
      <c r="B26" s="145" t="s">
        <v>41</v>
      </c>
      <c r="C26" s="201"/>
      <c r="D26" s="146"/>
      <c r="E26" s="146"/>
      <c r="F26" s="146"/>
      <c r="G26" s="147">
        <v>15</v>
      </c>
      <c r="H26" s="147" t="s">
        <v>13</v>
      </c>
      <c r="I26" s="147">
        <v>2</v>
      </c>
      <c r="J26" s="147"/>
      <c r="K26" s="147"/>
      <c r="L26" s="147"/>
      <c r="M26" s="147">
        <v>15</v>
      </c>
      <c r="N26" s="147" t="s">
        <v>13</v>
      </c>
      <c r="O26" s="147">
        <v>2</v>
      </c>
      <c r="P26" s="147">
        <f t="shared" si="2"/>
        <v>30</v>
      </c>
      <c r="Q26" s="147">
        <f t="shared" si="4"/>
        <v>4</v>
      </c>
      <c r="R26" s="299"/>
      <c r="S26" s="299"/>
      <c r="T26" s="299"/>
      <c r="U26" s="299"/>
      <c r="V26" s="299"/>
      <c r="W26" s="299"/>
      <c r="X26" s="299"/>
    </row>
    <row r="27" spans="1:24" x14ac:dyDescent="0.3">
      <c r="A27" s="536" t="s">
        <v>68</v>
      </c>
      <c r="B27" s="536"/>
      <c r="C27" s="536"/>
      <c r="D27" s="536"/>
      <c r="E27" s="536"/>
      <c r="F27" s="536"/>
      <c r="G27" s="536"/>
      <c r="H27" s="536"/>
      <c r="I27" s="536"/>
      <c r="J27" s="536"/>
      <c r="K27" s="536"/>
      <c r="L27" s="536"/>
      <c r="M27" s="536"/>
      <c r="N27" s="536"/>
      <c r="O27" s="536"/>
      <c r="P27" s="536"/>
      <c r="Q27" s="202">
        <v>4</v>
      </c>
      <c r="R27" s="299"/>
      <c r="S27" s="299"/>
      <c r="T27" s="299"/>
      <c r="U27" s="299"/>
      <c r="V27" s="299"/>
      <c r="W27" s="299"/>
      <c r="X27" s="299"/>
    </row>
    <row r="28" spans="1:24" s="204" customFormat="1" ht="13.5" x14ac:dyDescent="0.3">
      <c r="A28" s="336"/>
      <c r="B28" s="277"/>
      <c r="C28" s="337" t="s">
        <v>69</v>
      </c>
      <c r="D28" s="338">
        <f>SUM(D5:D26)</f>
        <v>349</v>
      </c>
      <c r="E28" s="338"/>
      <c r="F28" s="339">
        <f>SUM(F5:F26)</f>
        <v>31</v>
      </c>
      <c r="G28" s="338">
        <f>SUM(G5:G26)</f>
        <v>315</v>
      </c>
      <c r="H28" s="338"/>
      <c r="I28" s="339">
        <f>SUM(I5:I26)</f>
        <v>34</v>
      </c>
      <c r="J28" s="340">
        <f>SUM(J5:J27)</f>
        <v>135</v>
      </c>
      <c r="K28" s="340"/>
      <c r="L28" s="341">
        <f>SUM(L5:L27)</f>
        <v>22</v>
      </c>
      <c r="M28" s="340">
        <f>SUM(M5:M27)</f>
        <v>139</v>
      </c>
      <c r="N28" s="340"/>
      <c r="O28" s="341">
        <f>SUM(O5:O27)</f>
        <v>32</v>
      </c>
      <c r="P28" s="342">
        <f>SUM(P5:P26)</f>
        <v>964</v>
      </c>
      <c r="Q28" s="343">
        <f>SUM(Q5:Q26)</f>
        <v>119</v>
      </c>
      <c r="R28" s="277"/>
      <c r="S28" s="277"/>
      <c r="T28" s="277"/>
      <c r="U28" s="277"/>
      <c r="V28" s="277"/>
      <c r="W28" s="277"/>
      <c r="X28" s="277"/>
    </row>
    <row r="29" spans="1:24" s="204" customFormat="1" ht="13.5" x14ac:dyDescent="0.3">
      <c r="A29" s="344"/>
      <c r="B29" s="344"/>
      <c r="C29" s="345" t="s">
        <v>70</v>
      </c>
      <c r="D29" s="537">
        <f>SUM(D28,G28)-(D9+G9)</f>
        <v>634</v>
      </c>
      <c r="E29" s="537"/>
      <c r="F29" s="537"/>
      <c r="G29" s="525">
        <f>SUM(F28,I28)</f>
        <v>65</v>
      </c>
      <c r="H29" s="525"/>
      <c r="I29" s="525"/>
      <c r="J29" s="525">
        <f>SUM(J28,M28)-(J9+M9)</f>
        <v>214</v>
      </c>
      <c r="K29" s="525"/>
      <c r="L29" s="525"/>
      <c r="M29" s="525">
        <f>SUM(L28,O28)</f>
        <v>54</v>
      </c>
      <c r="N29" s="525"/>
      <c r="O29" s="525"/>
      <c r="P29" s="278"/>
      <c r="Q29" s="346">
        <f>Q28+Q27</f>
        <v>123</v>
      </c>
      <c r="R29" s="277"/>
      <c r="S29" s="277"/>
      <c r="T29" s="277"/>
      <c r="U29" s="277"/>
      <c r="V29" s="277"/>
      <c r="W29" s="277"/>
      <c r="X29" s="277"/>
    </row>
    <row r="30" spans="1:24" s="204" customFormat="1" ht="13.5" x14ac:dyDescent="0.3">
      <c r="A30" s="344"/>
      <c r="B30" s="344"/>
      <c r="C30" s="344"/>
      <c r="D30" s="347"/>
      <c r="E30" s="347"/>
      <c r="F30" s="347"/>
      <c r="G30" s="347"/>
      <c r="H30" s="347"/>
      <c r="I30" s="347"/>
      <c r="J30" s="347"/>
      <c r="K30" s="347"/>
      <c r="L30" s="347"/>
      <c r="M30" s="347"/>
      <c r="N30" s="347"/>
      <c r="O30" s="347"/>
      <c r="P30" s="348">
        <f>SUM(Q27,Q25,Q9,Q8,Q7,Q6,Q26)</f>
        <v>36</v>
      </c>
      <c r="Q30" s="349" t="s">
        <v>5</v>
      </c>
      <c r="R30" s="277"/>
      <c r="S30" s="277"/>
      <c r="T30" s="277"/>
      <c r="U30" s="277"/>
      <c r="V30" s="277"/>
      <c r="W30" s="277"/>
      <c r="X30" s="277"/>
    </row>
    <row r="31" spans="1:24" hidden="1" x14ac:dyDescent="0.3">
      <c r="A31" s="299"/>
      <c r="B31" s="299"/>
      <c r="C31" s="299"/>
      <c r="D31" s="299"/>
      <c r="E31" s="299"/>
      <c r="F31" s="299"/>
      <c r="G31" s="299"/>
      <c r="H31" s="299"/>
      <c r="I31" s="299"/>
      <c r="J31" s="299"/>
      <c r="K31" s="299"/>
      <c r="L31" s="299"/>
      <c r="M31" s="299"/>
      <c r="N31" s="299"/>
      <c r="O31" s="299"/>
      <c r="P31" s="350">
        <f>(P30*100)/Q29</f>
        <v>29.26829268292683</v>
      </c>
      <c r="Q31" s="299"/>
      <c r="R31" s="299"/>
      <c r="S31" s="299"/>
      <c r="T31" s="299"/>
      <c r="U31" s="299"/>
      <c r="V31" s="299"/>
      <c r="W31" s="299"/>
      <c r="X31" s="299"/>
    </row>
    <row r="32" spans="1:24" x14ac:dyDescent="0.3">
      <c r="A32" s="535"/>
      <c r="B32" s="535"/>
      <c r="C32" s="535"/>
      <c r="D32" s="535"/>
      <c r="E32" s="535"/>
      <c r="F32" s="535"/>
      <c r="G32" s="535"/>
      <c r="H32" s="535"/>
      <c r="I32" s="535"/>
      <c r="J32" s="535"/>
      <c r="K32" s="535"/>
      <c r="L32" s="535"/>
      <c r="M32" s="535"/>
      <c r="N32" s="535"/>
      <c r="O32" s="535"/>
      <c r="P32" s="535"/>
      <c r="Q32" s="535"/>
      <c r="R32" s="299"/>
      <c r="S32" s="299"/>
      <c r="T32" s="299"/>
      <c r="U32" s="299"/>
      <c r="V32" s="299"/>
      <c r="W32" s="299"/>
      <c r="X32" s="299"/>
    </row>
    <row r="33" spans="1:24" x14ac:dyDescent="0.3">
      <c r="A33" s="299"/>
      <c r="B33" s="299"/>
      <c r="C33" s="299"/>
      <c r="D33" s="299"/>
      <c r="E33" s="299"/>
      <c r="F33" s="299"/>
      <c r="G33" s="299"/>
      <c r="H33" s="299"/>
      <c r="I33" s="299"/>
      <c r="J33" s="299"/>
      <c r="K33" s="299"/>
      <c r="L33" s="299"/>
      <c r="M33" s="299"/>
      <c r="N33" s="299"/>
      <c r="O33" s="299"/>
      <c r="P33" s="299"/>
      <c r="Q33" s="299"/>
      <c r="R33" s="299"/>
      <c r="S33" s="299"/>
      <c r="T33" s="299"/>
      <c r="U33" s="299"/>
      <c r="V33" s="299"/>
      <c r="W33" s="299"/>
      <c r="X33" s="299"/>
    </row>
    <row r="34" spans="1:24" x14ac:dyDescent="0.3">
      <c r="A34" s="299"/>
      <c r="B34" s="299"/>
      <c r="C34" s="299"/>
      <c r="D34" s="299"/>
      <c r="E34" s="299"/>
      <c r="F34" s="299"/>
      <c r="G34" s="299"/>
      <c r="H34" s="299"/>
      <c r="I34" s="299"/>
      <c r="J34" s="299"/>
      <c r="K34" s="299"/>
      <c r="L34" s="299"/>
      <c r="M34" s="299"/>
      <c r="N34" s="299"/>
      <c r="O34" s="299"/>
      <c r="P34" s="299"/>
      <c r="Q34" s="299"/>
      <c r="R34" s="299"/>
      <c r="S34" s="299"/>
      <c r="T34" s="299"/>
      <c r="U34" s="299"/>
      <c r="V34" s="299"/>
      <c r="W34" s="299"/>
      <c r="X34" s="299"/>
    </row>
    <row r="35" spans="1:24" x14ac:dyDescent="0.3">
      <c r="A35" s="299"/>
      <c r="B35" s="299"/>
      <c r="C35" s="299"/>
      <c r="D35" s="299"/>
      <c r="E35" s="299"/>
      <c r="F35" s="299"/>
      <c r="G35" s="299"/>
      <c r="H35" s="299"/>
      <c r="I35" s="299"/>
      <c r="J35" s="299"/>
      <c r="K35" s="299"/>
      <c r="L35" s="299"/>
      <c r="M35" s="299"/>
      <c r="N35" s="299"/>
      <c r="O35" s="299"/>
      <c r="P35" s="299"/>
      <c r="Q35" s="299"/>
      <c r="R35" s="299"/>
      <c r="S35" s="299"/>
      <c r="T35" s="299"/>
      <c r="U35" s="299"/>
      <c r="V35" s="299"/>
      <c r="W35" s="299"/>
      <c r="X35" s="299"/>
    </row>
    <row r="36" spans="1:24" x14ac:dyDescent="0.3">
      <c r="A36" s="299"/>
      <c r="B36" s="299"/>
      <c r="C36" s="299"/>
      <c r="D36" s="299"/>
      <c r="E36" s="299"/>
      <c r="F36" s="299"/>
      <c r="G36" s="299"/>
      <c r="H36" s="299"/>
      <c r="I36" s="299"/>
      <c r="J36" s="299"/>
      <c r="K36" s="299"/>
      <c r="L36" s="299"/>
      <c r="M36" s="299"/>
      <c r="N36" s="299"/>
      <c r="O36" s="299"/>
      <c r="P36" s="299"/>
      <c r="Q36" s="299"/>
      <c r="R36" s="299"/>
      <c r="S36" s="299"/>
      <c r="T36" s="299"/>
      <c r="U36" s="299"/>
      <c r="V36" s="299"/>
      <c r="W36" s="299"/>
      <c r="X36" s="299"/>
    </row>
  </sheetData>
  <mergeCells count="18">
    <mergeCell ref="A32:Q32"/>
    <mergeCell ref="A27:P27"/>
    <mergeCell ref="D29:F29"/>
    <mergeCell ref="G29:I29"/>
    <mergeCell ref="J29:L29"/>
    <mergeCell ref="M29:O29"/>
    <mergeCell ref="A1:Q1"/>
    <mergeCell ref="A2:A4"/>
    <mergeCell ref="B2:B4"/>
    <mergeCell ref="C2:C4"/>
    <mergeCell ref="D2:I2"/>
    <mergeCell ref="J2:O2"/>
    <mergeCell ref="P2:P4"/>
    <mergeCell ref="Q2:Q4"/>
    <mergeCell ref="D3:F3"/>
    <mergeCell ref="G3:I3"/>
    <mergeCell ref="J3:L3"/>
    <mergeCell ref="M3:O3"/>
  </mergeCells>
  <pageMargins left="0.23611111111111099" right="0.23611111111111099" top="0.39374999999999999" bottom="0.39374999999999999" header="0.51180555555555496" footer="0.51180555555555496"/>
  <pageSetup paperSize="9" firstPageNumber="0" fitToHeight="0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67676"/>
    <pageSetUpPr fitToPage="1"/>
  </sheetPr>
  <dimension ref="A1:AMJ31"/>
  <sheetViews>
    <sheetView topLeftCell="A7" zoomScaleNormal="100" workbookViewId="0">
      <selection activeCell="D22" sqref="D22"/>
    </sheetView>
  </sheetViews>
  <sheetFormatPr defaultColWidth="8.85546875" defaultRowHeight="15.75" x14ac:dyDescent="0.3"/>
  <cols>
    <col min="1" max="1" width="37" style="1" customWidth="1"/>
    <col min="2" max="2" width="13.5703125" style="1" customWidth="1"/>
    <col min="3" max="3" width="8.42578125" style="1" customWidth="1"/>
    <col min="4" max="4" width="5.5703125" style="1" customWidth="1"/>
    <col min="5" max="5" width="4" style="1" customWidth="1"/>
    <col min="6" max="6" width="5.28515625" style="1" customWidth="1"/>
    <col min="7" max="7" width="5.5703125" style="1" customWidth="1"/>
    <col min="8" max="8" width="4" style="1" customWidth="1"/>
    <col min="9" max="9" width="5.28515625" style="1" customWidth="1"/>
    <col min="10" max="10" width="5.5703125" style="1" customWidth="1"/>
    <col min="11" max="11" width="4" style="1" customWidth="1"/>
    <col min="12" max="12" width="5.28515625" style="1" customWidth="1"/>
    <col min="13" max="13" width="5.5703125" style="1" customWidth="1"/>
    <col min="14" max="14" width="4" style="1" customWidth="1"/>
    <col min="15" max="15" width="5.28515625" style="1" customWidth="1"/>
    <col min="16" max="16" width="5.5703125" style="1" customWidth="1"/>
    <col min="17" max="17" width="4" style="1" customWidth="1"/>
    <col min="18" max="18" width="5.28515625" style="1" customWidth="1"/>
    <col min="19" max="19" width="5.5703125" style="1" customWidth="1"/>
    <col min="20" max="20" width="4" style="1" customWidth="1"/>
    <col min="21" max="21" width="5.28515625" style="1" customWidth="1"/>
    <col min="22" max="22" width="6.140625" style="1" customWidth="1"/>
    <col min="23" max="23" width="6.28515625" style="1" customWidth="1"/>
    <col min="24" max="1024" width="8.85546875" style="1"/>
  </cols>
  <sheetData>
    <row r="1" spans="1:23" s="351" customFormat="1" ht="13.5" x14ac:dyDescent="0.3">
      <c r="A1" s="538" t="s">
        <v>103</v>
      </c>
      <c r="B1" s="538"/>
      <c r="C1" s="538"/>
      <c r="D1" s="538"/>
      <c r="E1" s="538"/>
      <c r="F1" s="538"/>
      <c r="G1" s="538"/>
      <c r="H1" s="538"/>
      <c r="I1" s="538"/>
      <c r="J1" s="538"/>
      <c r="K1" s="538"/>
      <c r="L1" s="538"/>
      <c r="M1" s="538"/>
      <c r="N1" s="538"/>
      <c r="O1" s="538"/>
      <c r="P1" s="538"/>
      <c r="Q1" s="538"/>
      <c r="R1" s="538"/>
      <c r="S1" s="538"/>
      <c r="T1" s="538"/>
      <c r="U1" s="538"/>
      <c r="V1" s="538"/>
      <c r="W1" s="538"/>
    </row>
    <row r="2" spans="1:23" s="351" customFormat="1" ht="12" customHeight="1" x14ac:dyDescent="0.3">
      <c r="A2" s="525" t="s">
        <v>26</v>
      </c>
      <c r="B2" s="526" t="s">
        <v>1</v>
      </c>
      <c r="C2" s="527" t="s">
        <v>2</v>
      </c>
      <c r="D2" s="528" t="s">
        <v>27</v>
      </c>
      <c r="E2" s="528"/>
      <c r="F2" s="528"/>
      <c r="G2" s="528"/>
      <c r="H2" s="528"/>
      <c r="I2" s="528"/>
      <c r="J2" s="539" t="s">
        <v>28</v>
      </c>
      <c r="K2" s="539"/>
      <c r="L2" s="539"/>
      <c r="M2" s="539"/>
      <c r="N2" s="539"/>
      <c r="O2" s="539"/>
      <c r="P2" s="540" t="s">
        <v>29</v>
      </c>
      <c r="Q2" s="540"/>
      <c r="R2" s="540"/>
      <c r="S2" s="540"/>
      <c r="T2" s="540"/>
      <c r="U2" s="540"/>
      <c r="V2" s="541" t="s">
        <v>4</v>
      </c>
      <c r="W2" s="526" t="s">
        <v>5</v>
      </c>
    </row>
    <row r="3" spans="1:23" s="351" customFormat="1" ht="13.5" x14ac:dyDescent="0.3">
      <c r="A3" s="525"/>
      <c r="B3" s="526"/>
      <c r="C3" s="527"/>
      <c r="D3" s="531" t="s">
        <v>30</v>
      </c>
      <c r="E3" s="531"/>
      <c r="F3" s="531"/>
      <c r="G3" s="532" t="s">
        <v>31</v>
      </c>
      <c r="H3" s="532"/>
      <c r="I3" s="532"/>
      <c r="J3" s="542" t="s">
        <v>32</v>
      </c>
      <c r="K3" s="542"/>
      <c r="L3" s="542"/>
      <c r="M3" s="534" t="s">
        <v>33</v>
      </c>
      <c r="N3" s="534"/>
      <c r="O3" s="534"/>
      <c r="P3" s="543" t="s">
        <v>34</v>
      </c>
      <c r="Q3" s="543"/>
      <c r="R3" s="543"/>
      <c r="S3" s="544" t="s">
        <v>35</v>
      </c>
      <c r="T3" s="544"/>
      <c r="U3" s="544"/>
      <c r="V3" s="541"/>
      <c r="W3" s="526"/>
    </row>
    <row r="4" spans="1:23" s="351" customFormat="1" ht="13.5" x14ac:dyDescent="0.3">
      <c r="A4" s="525"/>
      <c r="B4" s="526"/>
      <c r="C4" s="527"/>
      <c r="D4" s="352" t="s">
        <v>8</v>
      </c>
      <c r="E4" s="353" t="s">
        <v>9</v>
      </c>
      <c r="F4" s="354" t="s">
        <v>5</v>
      </c>
      <c r="G4" s="353" t="s">
        <v>8</v>
      </c>
      <c r="H4" s="353" t="s">
        <v>9</v>
      </c>
      <c r="I4" s="355" t="s">
        <v>5</v>
      </c>
      <c r="J4" s="356" t="s">
        <v>8</v>
      </c>
      <c r="K4" s="353" t="s">
        <v>9</v>
      </c>
      <c r="L4" s="357" t="s">
        <v>5</v>
      </c>
      <c r="M4" s="358" t="s">
        <v>8</v>
      </c>
      <c r="N4" s="353" t="s">
        <v>9</v>
      </c>
      <c r="O4" s="359" t="s">
        <v>5</v>
      </c>
      <c r="P4" s="360" t="s">
        <v>8</v>
      </c>
      <c r="Q4" s="353" t="s">
        <v>9</v>
      </c>
      <c r="R4" s="361" t="s">
        <v>5</v>
      </c>
      <c r="S4" s="362" t="s">
        <v>8</v>
      </c>
      <c r="T4" s="353" t="s">
        <v>9</v>
      </c>
      <c r="U4" s="363" t="s">
        <v>5</v>
      </c>
      <c r="V4" s="541"/>
      <c r="W4" s="526"/>
    </row>
    <row r="5" spans="1:23" ht="15" customHeight="1" x14ac:dyDescent="0.3">
      <c r="A5" s="8" t="s">
        <v>36</v>
      </c>
      <c r="B5" s="29" t="s">
        <v>37</v>
      </c>
      <c r="C5" s="10" t="s">
        <v>38</v>
      </c>
      <c r="D5" s="11">
        <v>30</v>
      </c>
      <c r="E5" s="12" t="s">
        <v>39</v>
      </c>
      <c r="F5" s="364">
        <v>10</v>
      </c>
      <c r="G5" s="12">
        <v>30</v>
      </c>
      <c r="H5" s="12" t="s">
        <v>39</v>
      </c>
      <c r="I5" s="13">
        <v>10</v>
      </c>
      <c r="J5" s="294">
        <v>30</v>
      </c>
      <c r="K5" s="12" t="s">
        <v>39</v>
      </c>
      <c r="L5" s="295">
        <v>10</v>
      </c>
      <c r="M5" s="296">
        <v>30</v>
      </c>
      <c r="N5" s="12" t="s">
        <v>39</v>
      </c>
      <c r="O5" s="297">
        <v>10</v>
      </c>
      <c r="P5" s="365">
        <v>30</v>
      </c>
      <c r="Q5" s="12" t="s">
        <v>39</v>
      </c>
      <c r="R5" s="366">
        <v>10</v>
      </c>
      <c r="S5" s="367">
        <v>30</v>
      </c>
      <c r="T5" s="12" t="s">
        <v>13</v>
      </c>
      <c r="U5" s="368">
        <v>23</v>
      </c>
      <c r="V5" s="298">
        <f t="shared" ref="V5:V26" si="0">SUM(D5,G5,J5,M5,P5,S5)</f>
        <v>180</v>
      </c>
      <c r="W5" s="20">
        <f t="shared" ref="W5:W14" si="1">SUM(F5,I5,L5,O5,R5,U5)</f>
        <v>73</v>
      </c>
    </row>
    <row r="6" spans="1:23" x14ac:dyDescent="0.3">
      <c r="A6" s="369" t="s">
        <v>40</v>
      </c>
      <c r="B6" s="9" t="s">
        <v>41</v>
      </c>
      <c r="C6" s="10" t="s">
        <v>42</v>
      </c>
      <c r="D6" s="290"/>
      <c r="E6" s="291"/>
      <c r="F6" s="292"/>
      <c r="G6" s="291"/>
      <c r="H6" s="291"/>
      <c r="I6" s="293"/>
      <c r="J6" s="370"/>
      <c r="K6" s="291"/>
      <c r="L6" s="319"/>
      <c r="M6" s="320"/>
      <c r="N6" s="291"/>
      <c r="O6" s="371"/>
      <c r="P6" s="372">
        <v>30</v>
      </c>
      <c r="Q6" s="291" t="s">
        <v>13</v>
      </c>
      <c r="R6" s="373">
        <v>2</v>
      </c>
      <c r="S6" s="374">
        <v>30</v>
      </c>
      <c r="T6" s="291" t="s">
        <v>13</v>
      </c>
      <c r="U6" s="375">
        <v>2</v>
      </c>
      <c r="V6" s="298">
        <f t="shared" si="0"/>
        <v>60</v>
      </c>
      <c r="W6" s="20">
        <f t="shared" si="1"/>
        <v>4</v>
      </c>
    </row>
    <row r="7" spans="1:23" x14ac:dyDescent="0.3">
      <c r="A7" s="8" t="s">
        <v>43</v>
      </c>
      <c r="B7" s="9" t="s">
        <v>41</v>
      </c>
      <c r="C7" s="10" t="s">
        <v>42</v>
      </c>
      <c r="D7" s="16"/>
      <c r="E7" s="17"/>
      <c r="F7" s="183"/>
      <c r="G7" s="17"/>
      <c r="H7" s="17"/>
      <c r="I7" s="18"/>
      <c r="J7" s="302">
        <v>30</v>
      </c>
      <c r="K7" s="17" t="s">
        <v>39</v>
      </c>
      <c r="L7" s="308">
        <v>4</v>
      </c>
      <c r="M7" s="23">
        <v>30</v>
      </c>
      <c r="N7" s="17" t="s">
        <v>39</v>
      </c>
      <c r="O7" s="305">
        <v>4</v>
      </c>
      <c r="P7" s="376">
        <v>30</v>
      </c>
      <c r="Q7" s="301" t="s">
        <v>39</v>
      </c>
      <c r="R7" s="377">
        <v>4</v>
      </c>
      <c r="S7" s="378">
        <v>30</v>
      </c>
      <c r="T7" s="301" t="s">
        <v>39</v>
      </c>
      <c r="U7" s="379">
        <v>4</v>
      </c>
      <c r="V7" s="298">
        <f t="shared" si="0"/>
        <v>120</v>
      </c>
      <c r="W7" s="20">
        <f t="shared" si="1"/>
        <v>16</v>
      </c>
    </row>
    <row r="8" spans="1:23" x14ac:dyDescent="0.3">
      <c r="A8" s="8" t="s">
        <v>104</v>
      </c>
      <c r="B8" s="29" t="s">
        <v>37</v>
      </c>
      <c r="C8" s="10" t="s">
        <v>54</v>
      </c>
      <c r="D8" s="380"/>
      <c r="E8" s="29"/>
      <c r="F8" s="29"/>
      <c r="G8" s="29"/>
      <c r="H8" s="29"/>
      <c r="I8" s="21"/>
      <c r="J8" s="302">
        <v>30</v>
      </c>
      <c r="K8" s="23" t="s">
        <v>13</v>
      </c>
      <c r="L8" s="308">
        <v>2</v>
      </c>
      <c r="M8" s="23">
        <v>30</v>
      </c>
      <c r="N8" s="23" t="s">
        <v>14</v>
      </c>
      <c r="O8" s="305">
        <v>3</v>
      </c>
      <c r="P8" s="381"/>
      <c r="Q8" s="23"/>
      <c r="R8" s="382"/>
      <c r="S8" s="383"/>
      <c r="T8" s="23"/>
      <c r="U8" s="384"/>
      <c r="V8" s="298">
        <f t="shared" si="0"/>
        <v>60</v>
      </c>
      <c r="W8" s="20">
        <f t="shared" si="1"/>
        <v>5</v>
      </c>
    </row>
    <row r="9" spans="1:23" x14ac:dyDescent="0.3">
      <c r="A9" s="8" t="s">
        <v>48</v>
      </c>
      <c r="B9" s="29" t="s">
        <v>37</v>
      </c>
      <c r="C9" s="10" t="s">
        <v>42</v>
      </c>
      <c r="D9" s="16">
        <v>60</v>
      </c>
      <c r="E9" s="23" t="s">
        <v>13</v>
      </c>
      <c r="F9" s="183">
        <v>4</v>
      </c>
      <c r="G9" s="17">
        <v>60</v>
      </c>
      <c r="H9" s="23" t="s">
        <v>13</v>
      </c>
      <c r="I9" s="18">
        <v>4</v>
      </c>
      <c r="J9" s="302">
        <v>60</v>
      </c>
      <c r="K9" s="23" t="s">
        <v>13</v>
      </c>
      <c r="L9" s="308">
        <v>4</v>
      </c>
      <c r="M9" s="23">
        <v>60</v>
      </c>
      <c r="N9" s="23" t="s">
        <v>13</v>
      </c>
      <c r="O9" s="305">
        <v>4</v>
      </c>
      <c r="P9" s="381"/>
      <c r="Q9" s="383"/>
      <c r="R9" s="382"/>
      <c r="S9" s="383"/>
      <c r="T9" s="383"/>
      <c r="U9" s="384"/>
      <c r="V9" s="298">
        <f t="shared" si="0"/>
        <v>240</v>
      </c>
      <c r="W9" s="20">
        <f t="shared" si="1"/>
        <v>16</v>
      </c>
    </row>
    <row r="10" spans="1:23" x14ac:dyDescent="0.3">
      <c r="A10" s="8" t="s">
        <v>105</v>
      </c>
      <c r="B10" s="9" t="s">
        <v>41</v>
      </c>
      <c r="C10" s="24" t="s">
        <v>20</v>
      </c>
      <c r="D10" s="178">
        <v>15</v>
      </c>
      <c r="E10" s="23" t="s">
        <v>13</v>
      </c>
      <c r="F10" s="106">
        <v>1</v>
      </c>
      <c r="G10" s="107">
        <v>15</v>
      </c>
      <c r="H10" s="23" t="s">
        <v>13</v>
      </c>
      <c r="I10" s="179">
        <v>1</v>
      </c>
      <c r="J10" s="180">
        <v>15</v>
      </c>
      <c r="K10" s="23" t="s">
        <v>13</v>
      </c>
      <c r="L10" s="230">
        <v>1</v>
      </c>
      <c r="M10" s="231">
        <v>15</v>
      </c>
      <c r="N10" s="23" t="s">
        <v>13</v>
      </c>
      <c r="O10" s="182">
        <v>1</v>
      </c>
      <c r="P10" s="385">
        <v>30</v>
      </c>
      <c r="Q10" s="23" t="s">
        <v>13</v>
      </c>
      <c r="R10" s="382">
        <v>2</v>
      </c>
      <c r="S10" s="232">
        <v>30</v>
      </c>
      <c r="T10" s="23" t="s">
        <v>13</v>
      </c>
      <c r="U10" s="384">
        <v>2</v>
      </c>
      <c r="V10" s="298">
        <f t="shared" si="0"/>
        <v>120</v>
      </c>
      <c r="W10" s="20">
        <f t="shared" si="1"/>
        <v>8</v>
      </c>
    </row>
    <row r="11" spans="1:23" x14ac:dyDescent="0.3">
      <c r="A11" s="8" t="s">
        <v>50</v>
      </c>
      <c r="B11" s="29" t="s">
        <v>37</v>
      </c>
      <c r="C11" s="10" t="s">
        <v>42</v>
      </c>
      <c r="D11" s="16">
        <v>30</v>
      </c>
      <c r="E11" s="17" t="s">
        <v>64</v>
      </c>
      <c r="F11" s="183">
        <v>2</v>
      </c>
      <c r="G11" s="17">
        <v>30</v>
      </c>
      <c r="H11" s="17" t="s">
        <v>14</v>
      </c>
      <c r="I11" s="18">
        <v>2</v>
      </c>
      <c r="J11" s="302"/>
      <c r="K11" s="312"/>
      <c r="L11" s="308"/>
      <c r="M11" s="23"/>
      <c r="N11" s="386"/>
      <c r="O11" s="305"/>
      <c r="P11" s="321"/>
      <c r="Q11" s="23"/>
      <c r="R11" s="308"/>
      <c r="S11" s="23"/>
      <c r="T11" s="23"/>
      <c r="U11" s="310"/>
      <c r="V11" s="298">
        <f t="shared" si="0"/>
        <v>60</v>
      </c>
      <c r="W11" s="20">
        <f t="shared" si="1"/>
        <v>4</v>
      </c>
    </row>
    <row r="12" spans="1:23" x14ac:dyDescent="0.3">
      <c r="A12" s="8" t="s">
        <v>51</v>
      </c>
      <c r="B12" s="9" t="s">
        <v>41</v>
      </c>
      <c r="C12" s="10" t="s">
        <v>42</v>
      </c>
      <c r="D12" s="322"/>
      <c r="E12" s="17"/>
      <c r="F12" s="183"/>
      <c r="G12" s="17"/>
      <c r="H12" s="17"/>
      <c r="I12" s="307"/>
      <c r="J12" s="17">
        <v>30</v>
      </c>
      <c r="K12" s="306" t="s">
        <v>14</v>
      </c>
      <c r="L12" s="183">
        <v>2</v>
      </c>
      <c r="M12" s="23"/>
      <c r="N12" s="386"/>
      <c r="O12" s="310"/>
      <c r="P12" s="387">
        <v>30</v>
      </c>
      <c r="Q12" s="234" t="s">
        <v>14</v>
      </c>
      <c r="R12" s="117">
        <v>2</v>
      </c>
      <c r="S12" s="383"/>
      <c r="T12" s="383"/>
      <c r="U12" s="384"/>
      <c r="V12" s="298">
        <f t="shared" si="0"/>
        <v>60</v>
      </c>
      <c r="W12" s="20">
        <f t="shared" si="1"/>
        <v>4</v>
      </c>
    </row>
    <row r="13" spans="1:23" x14ac:dyDescent="0.3">
      <c r="A13" s="8" t="s">
        <v>52</v>
      </c>
      <c r="B13" s="29" t="s">
        <v>37</v>
      </c>
      <c r="C13" s="10" t="s">
        <v>42</v>
      </c>
      <c r="D13" s="16"/>
      <c r="E13" s="17"/>
      <c r="F13" s="183"/>
      <c r="G13" s="17"/>
      <c r="H13" s="17"/>
      <c r="I13" s="18"/>
      <c r="J13" s="302"/>
      <c r="K13" s="312"/>
      <c r="L13" s="308"/>
      <c r="M13" s="23"/>
      <c r="N13" s="386"/>
      <c r="O13" s="305"/>
      <c r="P13" s="381">
        <v>30</v>
      </c>
      <c r="Q13" s="23" t="s">
        <v>13</v>
      </c>
      <c r="R13" s="382">
        <v>1</v>
      </c>
      <c r="S13" s="383">
        <v>30</v>
      </c>
      <c r="T13" s="23" t="s">
        <v>14</v>
      </c>
      <c r="U13" s="384">
        <v>2</v>
      </c>
      <c r="V13" s="298">
        <f t="shared" si="0"/>
        <v>60</v>
      </c>
      <c r="W13" s="20">
        <f t="shared" si="1"/>
        <v>3</v>
      </c>
    </row>
    <row r="14" spans="1:23" x14ac:dyDescent="0.3">
      <c r="A14" s="8" t="s">
        <v>53</v>
      </c>
      <c r="B14" s="29" t="s">
        <v>37</v>
      </c>
      <c r="C14" s="10" t="s">
        <v>54</v>
      </c>
      <c r="D14" s="16">
        <v>30</v>
      </c>
      <c r="E14" s="23" t="s">
        <v>13</v>
      </c>
      <c r="F14" s="183">
        <v>1</v>
      </c>
      <c r="G14" s="17">
        <v>30</v>
      </c>
      <c r="H14" s="23" t="s">
        <v>14</v>
      </c>
      <c r="I14" s="18">
        <v>2</v>
      </c>
      <c r="J14" s="302"/>
      <c r="K14" s="312"/>
      <c r="L14" s="308"/>
      <c r="M14" s="23"/>
      <c r="N14" s="386"/>
      <c r="O14" s="305"/>
      <c r="P14" s="381"/>
      <c r="Q14" s="383"/>
      <c r="R14" s="382"/>
      <c r="S14" s="383"/>
      <c r="T14" s="383"/>
      <c r="U14" s="384"/>
      <c r="V14" s="298">
        <f t="shared" si="0"/>
        <v>60</v>
      </c>
      <c r="W14" s="20">
        <f t="shared" si="1"/>
        <v>3</v>
      </c>
    </row>
    <row r="15" spans="1:23" x14ac:dyDescent="0.3">
      <c r="A15" s="8" t="s">
        <v>56</v>
      </c>
      <c r="B15" s="29" t="s">
        <v>37</v>
      </c>
      <c r="C15" s="10" t="s">
        <v>54</v>
      </c>
      <c r="D15" s="16"/>
      <c r="E15" s="23"/>
      <c r="F15" s="183"/>
      <c r="G15" s="17"/>
      <c r="H15" s="23"/>
      <c r="I15" s="18"/>
      <c r="J15" s="302">
        <v>30</v>
      </c>
      <c r="K15" s="23" t="s">
        <v>13</v>
      </c>
      <c r="L15" s="319">
        <v>1</v>
      </c>
      <c r="M15" s="320">
        <v>30</v>
      </c>
      <c r="N15" s="23" t="s">
        <v>14</v>
      </c>
      <c r="O15" s="305">
        <v>2</v>
      </c>
      <c r="P15" s="376"/>
      <c r="Q15" s="374"/>
      <c r="R15" s="373"/>
      <c r="S15" s="374"/>
      <c r="T15" s="374"/>
      <c r="U15" s="379"/>
      <c r="V15" s="298">
        <f t="shared" si="0"/>
        <v>60</v>
      </c>
      <c r="W15" s="20">
        <v>3</v>
      </c>
    </row>
    <row r="16" spans="1:23" x14ac:dyDescent="0.3">
      <c r="A16" s="8" t="s">
        <v>74</v>
      </c>
      <c r="B16" s="29" t="s">
        <v>37</v>
      </c>
      <c r="C16" s="10" t="s">
        <v>54</v>
      </c>
      <c r="D16" s="16"/>
      <c r="E16" s="17"/>
      <c r="F16" s="183"/>
      <c r="G16" s="17"/>
      <c r="H16" s="17"/>
      <c r="I16" s="18"/>
      <c r="J16" s="302"/>
      <c r="K16" s="23"/>
      <c r="L16" s="308"/>
      <c r="M16" s="23"/>
      <c r="N16" s="23"/>
      <c r="O16" s="305"/>
      <c r="P16" s="376">
        <v>30</v>
      </c>
      <c r="Q16" s="23" t="s">
        <v>13</v>
      </c>
      <c r="R16" s="382">
        <v>1</v>
      </c>
      <c r="S16" s="383">
        <v>30</v>
      </c>
      <c r="T16" s="23" t="s">
        <v>14</v>
      </c>
      <c r="U16" s="379">
        <v>2</v>
      </c>
      <c r="V16" s="298">
        <f t="shared" si="0"/>
        <v>60</v>
      </c>
      <c r="W16" s="20">
        <f t="shared" ref="W16:W26" si="2">SUM(F16,I16,L16,O16,R16,U16)</f>
        <v>3</v>
      </c>
    </row>
    <row r="17" spans="1:23" x14ac:dyDescent="0.3">
      <c r="A17" s="8" t="s">
        <v>55</v>
      </c>
      <c r="B17" s="29" t="s">
        <v>37</v>
      </c>
      <c r="C17" s="10" t="s">
        <v>54</v>
      </c>
      <c r="D17" s="321">
        <v>30</v>
      </c>
      <c r="E17" s="23" t="s">
        <v>13</v>
      </c>
      <c r="F17" s="308">
        <v>1</v>
      </c>
      <c r="G17" s="23">
        <v>30</v>
      </c>
      <c r="H17" s="23" t="s">
        <v>14</v>
      </c>
      <c r="I17" s="310">
        <v>2</v>
      </c>
      <c r="J17" s="302"/>
      <c r="K17" s="23"/>
      <c r="L17" s="308"/>
      <c r="M17" s="23"/>
      <c r="N17" s="23"/>
      <c r="O17" s="305"/>
      <c r="P17" s="376"/>
      <c r="Q17" s="383"/>
      <c r="R17" s="382"/>
      <c r="S17" s="383"/>
      <c r="T17" s="383"/>
      <c r="U17" s="379"/>
      <c r="V17" s="298">
        <f t="shared" si="0"/>
        <v>60</v>
      </c>
      <c r="W17" s="20">
        <f t="shared" si="2"/>
        <v>3</v>
      </c>
    </row>
    <row r="18" spans="1:23" ht="15" customHeight="1" x14ac:dyDescent="0.3">
      <c r="A18" s="8" t="s">
        <v>58</v>
      </c>
      <c r="B18" s="29" t="s">
        <v>37</v>
      </c>
      <c r="C18" s="10" t="s">
        <v>42</v>
      </c>
      <c r="D18" s="16">
        <v>30</v>
      </c>
      <c r="E18" s="23" t="s">
        <v>13</v>
      </c>
      <c r="F18" s="183">
        <v>1</v>
      </c>
      <c r="G18" s="17">
        <v>30</v>
      </c>
      <c r="H18" s="23" t="s">
        <v>14</v>
      </c>
      <c r="I18" s="18">
        <v>2</v>
      </c>
      <c r="J18" s="302"/>
      <c r="K18" s="23"/>
      <c r="L18" s="308"/>
      <c r="M18" s="23"/>
      <c r="N18" s="23"/>
      <c r="O18" s="305"/>
      <c r="P18" s="376"/>
      <c r="Q18" s="383"/>
      <c r="R18" s="382"/>
      <c r="S18" s="383"/>
      <c r="T18" s="383"/>
      <c r="U18" s="379"/>
      <c r="V18" s="298">
        <f t="shared" si="0"/>
        <v>60</v>
      </c>
      <c r="W18" s="20">
        <f t="shared" si="2"/>
        <v>3</v>
      </c>
    </row>
    <row r="19" spans="1:23" x14ac:dyDescent="0.3">
      <c r="A19" s="8" t="s">
        <v>59</v>
      </c>
      <c r="B19" s="29" t="s">
        <v>37</v>
      </c>
      <c r="C19" s="10" t="s">
        <v>42</v>
      </c>
      <c r="D19" s="16"/>
      <c r="E19" s="301"/>
      <c r="F19" s="183"/>
      <c r="G19" s="17"/>
      <c r="H19" s="17"/>
      <c r="I19" s="18"/>
      <c r="J19" s="302"/>
      <c r="K19" s="23"/>
      <c r="L19" s="308"/>
      <c r="M19" s="23"/>
      <c r="N19" s="23"/>
      <c r="O19" s="305"/>
      <c r="P19" s="376">
        <v>15</v>
      </c>
      <c r="Q19" s="383" t="s">
        <v>13</v>
      </c>
      <c r="R19" s="382">
        <v>1</v>
      </c>
      <c r="S19" s="383"/>
      <c r="T19" s="383"/>
      <c r="U19" s="379"/>
      <c r="V19" s="298">
        <f t="shared" si="0"/>
        <v>15</v>
      </c>
      <c r="W19" s="20">
        <f t="shared" si="2"/>
        <v>1</v>
      </c>
    </row>
    <row r="20" spans="1:23" x14ac:dyDescent="0.3">
      <c r="A20" s="8" t="s">
        <v>60</v>
      </c>
      <c r="B20" s="29" t="s">
        <v>37</v>
      </c>
      <c r="C20" s="10" t="s">
        <v>42</v>
      </c>
      <c r="D20" s="388"/>
      <c r="E20" s="389"/>
      <c r="F20" s="389"/>
      <c r="G20" s="309">
        <v>15</v>
      </c>
      <c r="H20" s="23" t="s">
        <v>14</v>
      </c>
      <c r="I20" s="18">
        <v>1</v>
      </c>
      <c r="J20" s="302"/>
      <c r="K20" s="23"/>
      <c r="L20" s="308"/>
      <c r="M20" s="23"/>
      <c r="N20" s="23"/>
      <c r="O20" s="305"/>
      <c r="P20" s="376"/>
      <c r="Q20" s="383"/>
      <c r="R20" s="382"/>
      <c r="S20" s="383"/>
      <c r="T20" s="383"/>
      <c r="U20" s="379"/>
      <c r="V20" s="298">
        <f t="shared" si="0"/>
        <v>15</v>
      </c>
      <c r="W20" s="20">
        <f t="shared" si="2"/>
        <v>1</v>
      </c>
    </row>
    <row r="21" spans="1:23" x14ac:dyDescent="0.3">
      <c r="A21" s="8" t="s">
        <v>61</v>
      </c>
      <c r="B21" s="29" t="s">
        <v>37</v>
      </c>
      <c r="C21" s="10" t="s">
        <v>42</v>
      </c>
      <c r="D21" s="16">
        <v>2</v>
      </c>
      <c r="E21" s="320" t="s">
        <v>13</v>
      </c>
      <c r="F21" s="183">
        <v>0</v>
      </c>
      <c r="G21" s="17"/>
      <c r="H21" s="17"/>
      <c r="I21" s="18"/>
      <c r="J21" s="302"/>
      <c r="K21" s="23"/>
      <c r="L21" s="308"/>
      <c r="M21" s="23"/>
      <c r="N21" s="23"/>
      <c r="O21" s="305"/>
      <c r="P21" s="376"/>
      <c r="Q21" s="383"/>
      <c r="R21" s="382"/>
      <c r="S21" s="383"/>
      <c r="T21" s="383"/>
      <c r="U21" s="379"/>
      <c r="V21" s="298">
        <f t="shared" si="0"/>
        <v>2</v>
      </c>
      <c r="W21" s="20">
        <f t="shared" si="2"/>
        <v>0</v>
      </c>
    </row>
    <row r="22" spans="1:23" x14ac:dyDescent="0.3">
      <c r="A22" s="8" t="s">
        <v>62</v>
      </c>
      <c r="B22" s="29" t="s">
        <v>37</v>
      </c>
      <c r="C22" s="10" t="s">
        <v>42</v>
      </c>
      <c r="D22" s="16">
        <v>4</v>
      </c>
      <c r="E22" s="23" t="s">
        <v>13</v>
      </c>
      <c r="F22" s="183">
        <v>0</v>
      </c>
      <c r="G22" s="17"/>
      <c r="H22" s="17"/>
      <c r="I22" s="18"/>
      <c r="J22" s="302"/>
      <c r="K22" s="23"/>
      <c r="L22" s="308"/>
      <c r="M22" s="23"/>
      <c r="N22" s="23"/>
      <c r="O22" s="305"/>
      <c r="P22" s="376"/>
      <c r="Q22" s="383"/>
      <c r="R22" s="382"/>
      <c r="S22" s="383"/>
      <c r="T22" s="383"/>
      <c r="U22" s="379"/>
      <c r="V22" s="298">
        <f t="shared" si="0"/>
        <v>4</v>
      </c>
      <c r="W22" s="20">
        <f t="shared" si="2"/>
        <v>0</v>
      </c>
    </row>
    <row r="23" spans="1:23" x14ac:dyDescent="0.3">
      <c r="A23" s="323" t="s">
        <v>63</v>
      </c>
      <c r="B23" s="9" t="s">
        <v>41</v>
      </c>
      <c r="C23" s="10" t="s">
        <v>54</v>
      </c>
      <c r="D23" s="16">
        <v>30</v>
      </c>
      <c r="E23" s="304" t="s">
        <v>64</v>
      </c>
      <c r="F23" s="183">
        <v>2</v>
      </c>
      <c r="G23" s="17">
        <v>30</v>
      </c>
      <c r="H23" s="23" t="s">
        <v>64</v>
      </c>
      <c r="I23" s="18">
        <v>2</v>
      </c>
      <c r="J23" s="302">
        <v>30</v>
      </c>
      <c r="K23" s="23" t="s">
        <v>64</v>
      </c>
      <c r="L23" s="308">
        <v>2</v>
      </c>
      <c r="M23" s="23">
        <v>30</v>
      </c>
      <c r="N23" s="23" t="s">
        <v>14</v>
      </c>
      <c r="O23" s="305">
        <v>3</v>
      </c>
      <c r="P23" s="376"/>
      <c r="Q23" s="383"/>
      <c r="R23" s="382"/>
      <c r="S23" s="383"/>
      <c r="T23" s="383"/>
      <c r="U23" s="379"/>
      <c r="V23" s="327">
        <f t="shared" si="0"/>
        <v>120</v>
      </c>
      <c r="W23" s="328">
        <f t="shared" si="2"/>
        <v>9</v>
      </c>
    </row>
    <row r="24" spans="1:23" x14ac:dyDescent="0.3">
      <c r="A24" s="323" t="s">
        <v>65</v>
      </c>
      <c r="B24" s="9" t="s">
        <v>41</v>
      </c>
      <c r="C24" s="10" t="s">
        <v>54</v>
      </c>
      <c r="D24" s="390">
        <v>30</v>
      </c>
      <c r="E24" s="3" t="s">
        <v>13</v>
      </c>
      <c r="F24" s="3">
        <v>0</v>
      </c>
      <c r="G24" s="75">
        <v>30</v>
      </c>
      <c r="H24" s="75" t="s">
        <v>13</v>
      </c>
      <c r="I24" s="86">
        <v>0</v>
      </c>
      <c r="J24" s="380"/>
      <c r="K24" s="29"/>
      <c r="L24" s="29"/>
      <c r="M24" s="29"/>
      <c r="N24" s="29"/>
      <c r="O24" s="21"/>
      <c r="P24" s="376"/>
      <c r="Q24" s="383"/>
      <c r="R24" s="382"/>
      <c r="S24" s="383"/>
      <c r="T24" s="383"/>
      <c r="U24" s="379"/>
      <c r="V24" s="298">
        <f t="shared" si="0"/>
        <v>60</v>
      </c>
      <c r="W24" s="20">
        <f t="shared" si="2"/>
        <v>0</v>
      </c>
    </row>
    <row r="25" spans="1:23" x14ac:dyDescent="0.3">
      <c r="A25" s="391" t="s">
        <v>66</v>
      </c>
      <c r="B25" s="392" t="s">
        <v>37</v>
      </c>
      <c r="C25" s="393" t="s">
        <v>42</v>
      </c>
      <c r="D25" s="332"/>
      <c r="E25" s="394"/>
      <c r="F25" s="300"/>
      <c r="G25" s="301"/>
      <c r="H25" s="301"/>
      <c r="I25" s="333"/>
      <c r="J25" s="334"/>
      <c r="K25" s="304"/>
      <c r="L25" s="303"/>
      <c r="M25" s="304"/>
      <c r="N25" s="304"/>
      <c r="O25" s="335"/>
      <c r="P25" s="395">
        <v>15</v>
      </c>
      <c r="Q25" s="304" t="s">
        <v>14</v>
      </c>
      <c r="R25" s="377">
        <v>1</v>
      </c>
      <c r="S25" s="378"/>
      <c r="T25" s="378"/>
      <c r="U25" s="396"/>
      <c r="V25" s="327">
        <f t="shared" si="0"/>
        <v>15</v>
      </c>
      <c r="W25" s="328">
        <f t="shared" si="2"/>
        <v>1</v>
      </c>
    </row>
    <row r="26" spans="1:23" x14ac:dyDescent="0.3">
      <c r="A26" s="144" t="s">
        <v>67</v>
      </c>
      <c r="B26" s="145" t="s">
        <v>41</v>
      </c>
      <c r="C26" s="144"/>
      <c r="D26" s="146"/>
      <c r="E26" s="146"/>
      <c r="F26" s="146"/>
      <c r="G26" s="147">
        <v>15</v>
      </c>
      <c r="H26" s="147" t="s">
        <v>13</v>
      </c>
      <c r="I26" s="147">
        <v>2</v>
      </c>
      <c r="J26" s="147"/>
      <c r="K26" s="147"/>
      <c r="L26" s="147"/>
      <c r="M26" s="147">
        <v>15</v>
      </c>
      <c r="N26" s="147" t="s">
        <v>13</v>
      </c>
      <c r="O26" s="147">
        <v>2</v>
      </c>
      <c r="P26" s="147"/>
      <c r="Q26" s="147"/>
      <c r="R26" s="147"/>
      <c r="S26" s="147">
        <v>15</v>
      </c>
      <c r="T26" s="147" t="s">
        <v>13</v>
      </c>
      <c r="U26" s="147">
        <v>2</v>
      </c>
      <c r="V26" s="147">
        <f t="shared" si="0"/>
        <v>45</v>
      </c>
      <c r="W26" s="147">
        <f t="shared" si="2"/>
        <v>6</v>
      </c>
    </row>
    <row r="27" spans="1:23" x14ac:dyDescent="0.3">
      <c r="A27" s="545" t="s">
        <v>68</v>
      </c>
      <c r="B27" s="545"/>
      <c r="C27" s="545"/>
      <c r="D27" s="545"/>
      <c r="E27" s="545"/>
      <c r="F27" s="545"/>
      <c r="G27" s="545"/>
      <c r="H27" s="545"/>
      <c r="I27" s="545"/>
      <c r="J27" s="545"/>
      <c r="K27" s="545"/>
      <c r="L27" s="545"/>
      <c r="M27" s="545"/>
      <c r="N27" s="545"/>
      <c r="O27" s="545"/>
      <c r="P27" s="545"/>
      <c r="Q27" s="545"/>
      <c r="R27" s="545"/>
      <c r="S27" s="545"/>
      <c r="T27" s="545"/>
      <c r="U27" s="545"/>
      <c r="V27" s="545"/>
      <c r="W27" s="397">
        <v>14</v>
      </c>
    </row>
    <row r="28" spans="1:23" s="351" customFormat="1" ht="13.5" x14ac:dyDescent="0.3">
      <c r="A28" s="336"/>
      <c r="B28" s="344"/>
      <c r="C28" s="398" t="s">
        <v>69</v>
      </c>
      <c r="D28" s="338">
        <f>SUM(D5:D26)</f>
        <v>291</v>
      </c>
      <c r="E28" s="338"/>
      <c r="F28" s="339">
        <f>SUM(F5:F26)</f>
        <v>22</v>
      </c>
      <c r="G28" s="338">
        <f>SUM(G5:G26)</f>
        <v>315</v>
      </c>
      <c r="H28" s="338"/>
      <c r="I28" s="339">
        <f>SUM(I5:I26)</f>
        <v>28</v>
      </c>
      <c r="J28" s="340">
        <f>SUM(J5:J27)</f>
        <v>255</v>
      </c>
      <c r="K28" s="340"/>
      <c r="L28" s="399">
        <f>SUM(L5:L27)</f>
        <v>26</v>
      </c>
      <c r="M28" s="340">
        <f>SUM(M5:M27)</f>
        <v>240</v>
      </c>
      <c r="N28" s="340"/>
      <c r="O28" s="341">
        <f>SUM(O5:O27)</f>
        <v>29</v>
      </c>
      <c r="P28" s="400">
        <f>SUM(P5:P27)</f>
        <v>240</v>
      </c>
      <c r="Q28" s="400"/>
      <c r="R28" s="401">
        <f>SUM(R5:R27)</f>
        <v>24</v>
      </c>
      <c r="S28" s="400">
        <f>SUM(S5:S27)</f>
        <v>195</v>
      </c>
      <c r="T28" s="400"/>
      <c r="U28" s="401">
        <f>SUM(U5:U27)</f>
        <v>37</v>
      </c>
      <c r="V28" s="398">
        <f>SUM(V5:V26)</f>
        <v>1536</v>
      </c>
      <c r="W28" s="343">
        <f>SUM(W2:W26)</f>
        <v>166</v>
      </c>
    </row>
    <row r="29" spans="1:23" s="351" customFormat="1" ht="13.5" x14ac:dyDescent="0.3">
      <c r="A29" s="344"/>
      <c r="B29" s="344"/>
      <c r="C29" s="345" t="s">
        <v>70</v>
      </c>
      <c r="D29" s="525">
        <f>SUM(D28,G28)-(D10+G10)</f>
        <v>576</v>
      </c>
      <c r="E29" s="525"/>
      <c r="F29" s="525"/>
      <c r="G29" s="525">
        <f>SUM(F28,I28)</f>
        <v>50</v>
      </c>
      <c r="H29" s="525"/>
      <c r="I29" s="525"/>
      <c r="J29" s="525">
        <f>SUM(J28,M28)-(J10+M10)</f>
        <v>465</v>
      </c>
      <c r="K29" s="525"/>
      <c r="L29" s="525"/>
      <c r="M29" s="525">
        <f>SUM(L28,O28)</f>
        <v>55</v>
      </c>
      <c r="N29" s="525"/>
      <c r="O29" s="525"/>
      <c r="P29" s="525">
        <f>SUM(P28,S28)-(P10+S10)</f>
        <v>375</v>
      </c>
      <c r="Q29" s="525"/>
      <c r="R29" s="525"/>
      <c r="S29" s="525">
        <f>SUM(R28,U28)</f>
        <v>61</v>
      </c>
      <c r="T29" s="525"/>
      <c r="U29" s="525"/>
      <c r="V29" s="278"/>
      <c r="W29" s="346">
        <f>W28+W27</f>
        <v>180</v>
      </c>
    </row>
    <row r="30" spans="1:23" s="351" customFormat="1" ht="13.5" x14ac:dyDescent="0.3">
      <c r="A30" s="344"/>
      <c r="B30" s="344"/>
      <c r="C30" s="344"/>
      <c r="D30" s="402"/>
      <c r="E30" s="402"/>
      <c r="F30" s="402"/>
      <c r="G30" s="402"/>
      <c r="H30" s="402"/>
      <c r="I30" s="402"/>
      <c r="J30" s="402"/>
      <c r="K30" s="402"/>
      <c r="L30" s="402"/>
      <c r="M30" s="402"/>
      <c r="N30" s="402"/>
      <c r="O30" s="402"/>
      <c r="P30" s="402"/>
      <c r="Q30" s="402"/>
      <c r="R30" s="402"/>
      <c r="S30" s="402"/>
      <c r="T30" s="402"/>
      <c r="U30" s="402"/>
      <c r="V30" s="403">
        <f>SUM(W27,W24,W23,W10,W7,W6,W12,W26)</f>
        <v>61</v>
      </c>
      <c r="W30" s="404" t="s">
        <v>5</v>
      </c>
    </row>
    <row r="31" spans="1:23" hidden="1" x14ac:dyDescent="0.3">
      <c r="A31" s="405"/>
      <c r="B31" s="405"/>
      <c r="C31" s="405"/>
      <c r="D31" s="405"/>
      <c r="E31" s="405"/>
      <c r="F31" s="405"/>
      <c r="G31" s="405"/>
      <c r="H31" s="405"/>
      <c r="I31" s="405"/>
      <c r="J31" s="405"/>
      <c r="K31" s="405"/>
      <c r="L31" s="405"/>
      <c r="M31" s="405"/>
      <c r="N31" s="405"/>
      <c r="O31" s="405"/>
      <c r="P31" s="405"/>
      <c r="Q31" s="405"/>
      <c r="R31" s="405"/>
      <c r="S31" s="405"/>
      <c r="T31" s="405"/>
      <c r="U31" s="405"/>
      <c r="V31" s="405">
        <f>(100*V30)/W29</f>
        <v>33.888888888888886</v>
      </c>
      <c r="W31" s="405"/>
    </row>
  </sheetData>
  <mergeCells count="22">
    <mergeCell ref="A27:V27"/>
    <mergeCell ref="D29:F29"/>
    <mergeCell ref="G29:I29"/>
    <mergeCell ref="J29:L29"/>
    <mergeCell ref="M29:O29"/>
    <mergeCell ref="P29:R29"/>
    <mergeCell ref="S29:U29"/>
    <mergeCell ref="A1:W1"/>
    <mergeCell ref="A2:A4"/>
    <mergeCell ref="B2:B4"/>
    <mergeCell ref="C2:C4"/>
    <mergeCell ref="D2:I2"/>
    <mergeCell ref="J2:O2"/>
    <mergeCell ref="P2:U2"/>
    <mergeCell ref="V2:V4"/>
    <mergeCell ref="W2:W4"/>
    <mergeCell ref="D3:F3"/>
    <mergeCell ref="G3:I3"/>
    <mergeCell ref="J3:L3"/>
    <mergeCell ref="M3:O3"/>
    <mergeCell ref="P3:R3"/>
    <mergeCell ref="S3:U3"/>
  </mergeCells>
  <pageMargins left="0.23611111111111099" right="0.23611111111111099" top="0.39374999999999999" bottom="0.39374999999999999" header="0.51180555555555496" footer="0.51180555555555496"/>
  <pageSetup paperSize="9" firstPageNumber="0" fitToHeight="0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67676"/>
    <pageSetUpPr fitToPage="1"/>
  </sheetPr>
  <dimension ref="A1:AMJ27"/>
  <sheetViews>
    <sheetView zoomScaleNormal="100" workbookViewId="0">
      <selection activeCell="A20" sqref="A20:F20"/>
    </sheetView>
  </sheetViews>
  <sheetFormatPr defaultColWidth="11.42578125" defaultRowHeight="15.75" x14ac:dyDescent="0.3"/>
  <cols>
    <col min="1" max="1" width="35.7109375" style="1" customWidth="1"/>
    <col min="2" max="2" width="13.5703125" style="1" customWidth="1"/>
    <col min="3" max="3" width="8.42578125" style="1" customWidth="1"/>
    <col min="4" max="4" width="5.5703125" style="1" customWidth="1"/>
    <col min="5" max="5" width="4" style="1" customWidth="1"/>
    <col min="6" max="6" width="5.28515625" style="1" customWidth="1"/>
    <col min="7" max="7" width="5.5703125" style="1" customWidth="1"/>
    <col min="8" max="8" width="4" style="1" customWidth="1"/>
    <col min="9" max="9" width="5.28515625" style="1" customWidth="1"/>
    <col min="10" max="10" width="5.5703125" style="1" customWidth="1"/>
    <col min="11" max="11" width="4" style="1" customWidth="1"/>
    <col min="12" max="12" width="5.28515625" style="1" customWidth="1"/>
    <col min="13" max="13" width="5.5703125" style="1" customWidth="1"/>
    <col min="14" max="14" width="4" style="1" customWidth="1"/>
    <col min="15" max="15" width="5.28515625" style="1" customWidth="1"/>
    <col min="16" max="16" width="6.140625" style="1" customWidth="1"/>
    <col min="17" max="17" width="6.28515625" style="1" customWidth="1"/>
    <col min="18" max="1024" width="11.42578125" style="1"/>
  </cols>
  <sheetData>
    <row r="1" spans="1:23" s="351" customFormat="1" ht="13.5" x14ac:dyDescent="0.3">
      <c r="A1" s="524" t="s">
        <v>106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524"/>
      <c r="P1" s="524"/>
      <c r="Q1" s="524"/>
    </row>
    <row r="2" spans="1:23" s="351" customFormat="1" ht="12" customHeight="1" x14ac:dyDescent="0.3">
      <c r="A2" s="525" t="s">
        <v>26</v>
      </c>
      <c r="B2" s="526" t="s">
        <v>1</v>
      </c>
      <c r="C2" s="527" t="s">
        <v>2</v>
      </c>
      <c r="D2" s="528" t="s">
        <v>27</v>
      </c>
      <c r="E2" s="528"/>
      <c r="F2" s="528"/>
      <c r="G2" s="528"/>
      <c r="H2" s="528"/>
      <c r="I2" s="528"/>
      <c r="J2" s="539" t="s">
        <v>28</v>
      </c>
      <c r="K2" s="539"/>
      <c r="L2" s="539"/>
      <c r="M2" s="539"/>
      <c r="N2" s="539"/>
      <c r="O2" s="539"/>
      <c r="P2" s="530" t="s">
        <v>4</v>
      </c>
      <c r="Q2" s="526" t="s">
        <v>5</v>
      </c>
      <c r="W2" s="406"/>
    </row>
    <row r="3" spans="1:23" s="351" customFormat="1" ht="13.5" x14ac:dyDescent="0.3">
      <c r="A3" s="525"/>
      <c r="B3" s="526"/>
      <c r="C3" s="527"/>
      <c r="D3" s="531" t="s">
        <v>30</v>
      </c>
      <c r="E3" s="531"/>
      <c r="F3" s="531"/>
      <c r="G3" s="532" t="s">
        <v>31</v>
      </c>
      <c r="H3" s="532"/>
      <c r="I3" s="532"/>
      <c r="J3" s="542" t="s">
        <v>32</v>
      </c>
      <c r="K3" s="542"/>
      <c r="L3" s="542"/>
      <c r="M3" s="534" t="s">
        <v>33</v>
      </c>
      <c r="N3" s="534"/>
      <c r="O3" s="534"/>
      <c r="P3" s="530"/>
      <c r="Q3" s="526"/>
      <c r="W3" s="407"/>
    </row>
    <row r="4" spans="1:23" s="351" customFormat="1" ht="13.5" x14ac:dyDescent="0.3">
      <c r="A4" s="525"/>
      <c r="B4" s="526"/>
      <c r="C4" s="527"/>
      <c r="D4" s="352" t="s">
        <v>8</v>
      </c>
      <c r="E4" s="353" t="s">
        <v>9</v>
      </c>
      <c r="F4" s="354" t="s">
        <v>5</v>
      </c>
      <c r="G4" s="353" t="s">
        <v>8</v>
      </c>
      <c r="H4" s="353" t="s">
        <v>9</v>
      </c>
      <c r="I4" s="355" t="s">
        <v>5</v>
      </c>
      <c r="J4" s="408" t="s">
        <v>8</v>
      </c>
      <c r="K4" s="282" t="s">
        <v>9</v>
      </c>
      <c r="L4" s="286" t="s">
        <v>5</v>
      </c>
      <c r="M4" s="287" t="s">
        <v>8</v>
      </c>
      <c r="N4" s="282" t="s">
        <v>9</v>
      </c>
      <c r="O4" s="288" t="s">
        <v>5</v>
      </c>
      <c r="P4" s="530"/>
      <c r="Q4" s="526"/>
      <c r="W4" s="409"/>
    </row>
    <row r="5" spans="1:23" ht="15" customHeight="1" x14ac:dyDescent="0.3">
      <c r="A5" s="8" t="s">
        <v>36</v>
      </c>
      <c r="B5" s="29" t="s">
        <v>37</v>
      </c>
      <c r="C5" s="10" t="s">
        <v>38</v>
      </c>
      <c r="D5" s="11">
        <v>30</v>
      </c>
      <c r="E5" s="12" t="s">
        <v>39</v>
      </c>
      <c r="F5" s="364">
        <v>10</v>
      </c>
      <c r="G5" s="12">
        <v>30</v>
      </c>
      <c r="H5" s="12" t="s">
        <v>39</v>
      </c>
      <c r="I5" s="13">
        <v>10</v>
      </c>
      <c r="J5" s="294">
        <v>30</v>
      </c>
      <c r="K5" s="12" t="s">
        <v>39</v>
      </c>
      <c r="L5" s="295">
        <v>12</v>
      </c>
      <c r="M5" s="296">
        <v>30</v>
      </c>
      <c r="N5" s="12" t="s">
        <v>107</v>
      </c>
      <c r="O5" s="297">
        <v>26</v>
      </c>
      <c r="P5" s="298">
        <f t="shared" ref="P5:P22" si="0">SUM(D5,G5,J5,M5)</f>
        <v>120</v>
      </c>
      <c r="Q5" s="20">
        <f t="shared" ref="Q5:Q14" si="1">SUM(F5,I5,L5,O5)</f>
        <v>58</v>
      </c>
    </row>
    <row r="6" spans="1:23" x14ac:dyDescent="0.3">
      <c r="A6" s="8" t="s">
        <v>72</v>
      </c>
      <c r="B6" s="9" t="s">
        <v>41</v>
      </c>
      <c r="C6" s="24" t="s">
        <v>54</v>
      </c>
      <c r="D6" s="16"/>
      <c r="E6" s="17"/>
      <c r="F6" s="183"/>
      <c r="G6" s="17"/>
      <c r="H6" s="17"/>
      <c r="I6" s="18"/>
      <c r="J6" s="302">
        <v>15</v>
      </c>
      <c r="K6" s="17" t="s">
        <v>13</v>
      </c>
      <c r="L6" s="308">
        <v>3</v>
      </c>
      <c r="M6" s="23"/>
      <c r="N6" s="17"/>
      <c r="O6" s="305"/>
      <c r="P6" s="298">
        <f t="shared" si="0"/>
        <v>15</v>
      </c>
      <c r="Q6" s="20">
        <f t="shared" si="1"/>
        <v>3</v>
      </c>
    </row>
    <row r="7" spans="1:23" x14ac:dyDescent="0.3">
      <c r="A7" s="8" t="s">
        <v>73</v>
      </c>
      <c r="B7" s="9" t="s">
        <v>41</v>
      </c>
      <c r="C7" s="24" t="s">
        <v>47</v>
      </c>
      <c r="D7" s="16"/>
      <c r="E7" s="17"/>
      <c r="F7" s="183"/>
      <c r="G7" s="17"/>
      <c r="H7" s="17"/>
      <c r="I7" s="18"/>
      <c r="J7" s="302"/>
      <c r="K7" s="17"/>
      <c r="L7" s="308"/>
      <c r="M7" s="23">
        <v>4</v>
      </c>
      <c r="N7" s="17" t="s">
        <v>13</v>
      </c>
      <c r="O7" s="305">
        <v>4</v>
      </c>
      <c r="P7" s="298">
        <f t="shared" si="0"/>
        <v>4</v>
      </c>
      <c r="Q7" s="20">
        <f t="shared" si="1"/>
        <v>4</v>
      </c>
    </row>
    <row r="8" spans="1:23" x14ac:dyDescent="0.3">
      <c r="A8" s="8" t="s">
        <v>43</v>
      </c>
      <c r="B8" s="9" t="s">
        <v>41</v>
      </c>
      <c r="C8" s="10" t="s">
        <v>42</v>
      </c>
      <c r="D8" s="302">
        <v>30</v>
      </c>
      <c r="E8" s="17" t="s">
        <v>39</v>
      </c>
      <c r="F8" s="308">
        <v>5</v>
      </c>
      <c r="G8" s="23">
        <v>30</v>
      </c>
      <c r="H8" s="17" t="s">
        <v>39</v>
      </c>
      <c r="I8" s="305">
        <v>5</v>
      </c>
      <c r="J8" s="380"/>
      <c r="K8" s="29"/>
      <c r="L8" s="29"/>
      <c r="M8" s="29"/>
      <c r="N8" s="29"/>
      <c r="O8" s="21"/>
      <c r="P8" s="298">
        <f t="shared" si="0"/>
        <v>60</v>
      </c>
      <c r="Q8" s="20">
        <f t="shared" si="1"/>
        <v>10</v>
      </c>
    </row>
    <row r="9" spans="1:23" x14ac:dyDescent="0.3">
      <c r="A9" s="8" t="s">
        <v>49</v>
      </c>
      <c r="B9" s="9" t="s">
        <v>41</v>
      </c>
      <c r="C9" s="24" t="s">
        <v>20</v>
      </c>
      <c r="D9" s="178">
        <v>15</v>
      </c>
      <c r="E9" s="410" t="s">
        <v>13</v>
      </c>
      <c r="F9" s="106">
        <v>1</v>
      </c>
      <c r="G9" s="107">
        <v>15</v>
      </c>
      <c r="H9" s="410" t="s">
        <v>13</v>
      </c>
      <c r="I9" s="179">
        <v>1</v>
      </c>
      <c r="J9" s="411">
        <v>30</v>
      </c>
      <c r="K9" s="410" t="s">
        <v>13</v>
      </c>
      <c r="L9" s="110">
        <v>2</v>
      </c>
      <c r="M9" s="410">
        <v>30</v>
      </c>
      <c r="N9" s="410" t="s">
        <v>13</v>
      </c>
      <c r="O9" s="182">
        <v>2</v>
      </c>
      <c r="P9" s="298">
        <f t="shared" si="0"/>
        <v>90</v>
      </c>
      <c r="Q9" s="20">
        <f t="shared" si="1"/>
        <v>6</v>
      </c>
    </row>
    <row r="10" spans="1:23" x14ac:dyDescent="0.3">
      <c r="A10" s="8" t="s">
        <v>74</v>
      </c>
      <c r="B10" s="29" t="s">
        <v>37</v>
      </c>
      <c r="C10" s="10" t="s">
        <v>20</v>
      </c>
      <c r="D10" s="302">
        <v>30</v>
      </c>
      <c r="E10" s="23" t="s">
        <v>13</v>
      </c>
      <c r="F10" s="308">
        <v>1</v>
      </c>
      <c r="G10" s="23">
        <v>30</v>
      </c>
      <c r="H10" s="23" t="s">
        <v>14</v>
      </c>
      <c r="I10" s="305">
        <v>2</v>
      </c>
      <c r="J10" s="380"/>
      <c r="K10" s="29"/>
      <c r="L10" s="29"/>
      <c r="M10" s="29"/>
      <c r="N10" s="29"/>
      <c r="O10" s="21"/>
      <c r="P10" s="298">
        <f t="shared" si="0"/>
        <v>60</v>
      </c>
      <c r="Q10" s="20">
        <f t="shared" si="1"/>
        <v>3</v>
      </c>
    </row>
    <row r="11" spans="1:23" x14ac:dyDescent="0.3">
      <c r="A11" s="8" t="s">
        <v>50</v>
      </c>
      <c r="B11" s="29" t="s">
        <v>37</v>
      </c>
      <c r="C11" s="10" t="s">
        <v>42</v>
      </c>
      <c r="D11" s="16">
        <v>30</v>
      </c>
      <c r="E11" s="17" t="s">
        <v>14</v>
      </c>
      <c r="F11" s="183">
        <v>2</v>
      </c>
      <c r="G11" s="17"/>
      <c r="H11" s="17"/>
      <c r="I11" s="18"/>
      <c r="J11" s="302"/>
      <c r="K11" s="23"/>
      <c r="L11" s="308"/>
      <c r="M11" s="23"/>
      <c r="N11" s="23"/>
      <c r="O11" s="305"/>
      <c r="P11" s="298">
        <f t="shared" si="0"/>
        <v>30</v>
      </c>
      <c r="Q11" s="20">
        <f t="shared" si="1"/>
        <v>2</v>
      </c>
    </row>
    <row r="12" spans="1:23" ht="15" customHeight="1" x14ac:dyDescent="0.3">
      <c r="A12" s="8" t="s">
        <v>75</v>
      </c>
      <c r="B12" s="29" t="s">
        <v>37</v>
      </c>
      <c r="C12" s="10" t="s">
        <v>42</v>
      </c>
      <c r="D12" s="302"/>
      <c r="E12" s="23"/>
      <c r="F12" s="308"/>
      <c r="G12" s="23">
        <v>30</v>
      </c>
      <c r="H12" s="23" t="s">
        <v>64</v>
      </c>
      <c r="I12" s="305">
        <v>2</v>
      </c>
      <c r="J12" s="302"/>
      <c r="K12" s="23"/>
      <c r="L12" s="308"/>
      <c r="M12" s="23"/>
      <c r="N12" s="23"/>
      <c r="O12" s="305"/>
      <c r="P12" s="298">
        <f t="shared" si="0"/>
        <v>30</v>
      </c>
      <c r="Q12" s="20">
        <f t="shared" si="1"/>
        <v>2</v>
      </c>
    </row>
    <row r="13" spans="1:23" x14ac:dyDescent="0.3">
      <c r="A13" s="8" t="s">
        <v>76</v>
      </c>
      <c r="B13" s="29" t="s">
        <v>37</v>
      </c>
      <c r="C13" s="10" t="s">
        <v>42</v>
      </c>
      <c r="D13" s="16">
        <v>30</v>
      </c>
      <c r="E13" s="23" t="s">
        <v>64</v>
      </c>
      <c r="F13" s="183">
        <v>2</v>
      </c>
      <c r="G13" s="17"/>
      <c r="H13" s="23"/>
      <c r="I13" s="18"/>
      <c r="J13" s="302"/>
      <c r="K13" s="23"/>
      <c r="L13" s="308"/>
      <c r="M13" s="23"/>
      <c r="N13" s="23"/>
      <c r="O13" s="305"/>
      <c r="P13" s="298">
        <f t="shared" si="0"/>
        <v>30</v>
      </c>
      <c r="Q13" s="20">
        <f t="shared" si="1"/>
        <v>2</v>
      </c>
    </row>
    <row r="14" spans="1:23" x14ac:dyDescent="0.3">
      <c r="A14" s="323" t="s">
        <v>77</v>
      </c>
      <c r="B14" s="9" t="s">
        <v>37</v>
      </c>
      <c r="C14" s="10" t="s">
        <v>42</v>
      </c>
      <c r="D14" s="16">
        <v>30</v>
      </c>
      <c r="E14" s="17" t="s">
        <v>14</v>
      </c>
      <c r="F14" s="183">
        <v>2</v>
      </c>
      <c r="G14" s="412"/>
      <c r="H14" s="412"/>
      <c r="I14" s="413"/>
      <c r="J14" s="302"/>
      <c r="K14" s="23"/>
      <c r="L14" s="308"/>
      <c r="M14" s="23"/>
      <c r="N14" s="23"/>
      <c r="O14" s="305"/>
      <c r="P14" s="298">
        <f t="shared" si="0"/>
        <v>30</v>
      </c>
      <c r="Q14" s="20">
        <f t="shared" si="1"/>
        <v>2</v>
      </c>
    </row>
    <row r="15" spans="1:23" x14ac:dyDescent="0.3">
      <c r="A15" s="125" t="s">
        <v>78</v>
      </c>
      <c r="B15" s="67" t="s">
        <v>37</v>
      </c>
      <c r="C15" s="68" t="s">
        <v>42</v>
      </c>
      <c r="D15" s="121">
        <v>30</v>
      </c>
      <c r="E15" s="70" t="s">
        <v>13</v>
      </c>
      <c r="F15" s="191">
        <v>2</v>
      </c>
      <c r="G15" s="70">
        <v>30</v>
      </c>
      <c r="H15" s="70" t="s">
        <v>14</v>
      </c>
      <c r="I15" s="122">
        <v>2</v>
      </c>
      <c r="J15" s="302"/>
      <c r="K15" s="23"/>
      <c r="L15" s="308"/>
      <c r="M15" s="23"/>
      <c r="N15" s="23"/>
      <c r="O15" s="305"/>
      <c r="P15" s="91">
        <f t="shared" si="0"/>
        <v>60</v>
      </c>
      <c r="Q15" s="92">
        <v>2</v>
      </c>
    </row>
    <row r="16" spans="1:23" x14ac:dyDescent="0.3">
      <c r="A16" s="323" t="s">
        <v>79</v>
      </c>
      <c r="B16" s="9" t="s">
        <v>37</v>
      </c>
      <c r="C16" s="10" t="s">
        <v>42</v>
      </c>
      <c r="D16" s="414"/>
      <c r="E16" s="412"/>
      <c r="F16" s="412"/>
      <c r="G16" s="17">
        <v>30</v>
      </c>
      <c r="H16" s="17" t="s">
        <v>14</v>
      </c>
      <c r="I16" s="18">
        <v>2</v>
      </c>
      <c r="J16" s="302"/>
      <c r="K16" s="23"/>
      <c r="L16" s="308"/>
      <c r="M16" s="23"/>
      <c r="N16" s="23"/>
      <c r="O16" s="305"/>
      <c r="P16" s="298">
        <f t="shared" si="0"/>
        <v>30</v>
      </c>
      <c r="Q16" s="20">
        <f t="shared" ref="Q16:Q22" si="2">SUM(F16,I16,L16,O16)</f>
        <v>2</v>
      </c>
    </row>
    <row r="17" spans="1:17" x14ac:dyDescent="0.3">
      <c r="A17" s="8" t="s">
        <v>80</v>
      </c>
      <c r="B17" s="29" t="s">
        <v>37</v>
      </c>
      <c r="C17" s="10" t="s">
        <v>42</v>
      </c>
      <c r="D17" s="16"/>
      <c r="E17" s="23"/>
      <c r="F17" s="183"/>
      <c r="G17" s="17"/>
      <c r="H17" s="17"/>
      <c r="I17" s="18"/>
      <c r="J17" s="16">
        <v>30</v>
      </c>
      <c r="K17" s="23" t="s">
        <v>14</v>
      </c>
      <c r="L17" s="183">
        <v>2</v>
      </c>
      <c r="M17" s="23"/>
      <c r="N17" s="23"/>
      <c r="O17" s="305"/>
      <c r="P17" s="298">
        <f t="shared" si="0"/>
        <v>30</v>
      </c>
      <c r="Q17" s="20">
        <f t="shared" si="2"/>
        <v>2</v>
      </c>
    </row>
    <row r="18" spans="1:17" x14ac:dyDescent="0.3">
      <c r="A18" s="8" t="s">
        <v>81</v>
      </c>
      <c r="B18" s="29" t="s">
        <v>37</v>
      </c>
      <c r="C18" s="10" t="s">
        <v>42</v>
      </c>
      <c r="D18" s="16">
        <v>30</v>
      </c>
      <c r="E18" s="17" t="s">
        <v>13</v>
      </c>
      <c r="F18" s="183">
        <v>1</v>
      </c>
      <c r="G18" s="17">
        <v>30</v>
      </c>
      <c r="H18" s="17" t="s">
        <v>14</v>
      </c>
      <c r="I18" s="18">
        <v>2</v>
      </c>
      <c r="J18" s="302"/>
      <c r="K18" s="23"/>
      <c r="L18" s="308"/>
      <c r="M18" s="23"/>
      <c r="N18" s="23"/>
      <c r="O18" s="305"/>
      <c r="P18" s="298">
        <f t="shared" si="0"/>
        <v>60</v>
      </c>
      <c r="Q18" s="20">
        <f t="shared" si="2"/>
        <v>3</v>
      </c>
    </row>
    <row r="19" spans="1:17" x14ac:dyDescent="0.3">
      <c r="A19" s="8" t="s">
        <v>82</v>
      </c>
      <c r="B19" s="29" t="s">
        <v>37</v>
      </c>
      <c r="C19" s="10" t="s">
        <v>42</v>
      </c>
      <c r="D19" s="16">
        <v>30</v>
      </c>
      <c r="E19" s="23" t="s">
        <v>13</v>
      </c>
      <c r="F19" s="183">
        <v>1</v>
      </c>
      <c r="G19" s="17">
        <v>30</v>
      </c>
      <c r="H19" s="17" t="s">
        <v>14</v>
      </c>
      <c r="I19" s="18">
        <v>2</v>
      </c>
      <c r="J19" s="302"/>
      <c r="K19" s="23"/>
      <c r="L19" s="308"/>
      <c r="M19" s="23"/>
      <c r="N19" s="23"/>
      <c r="O19" s="305"/>
      <c r="P19" s="327">
        <f t="shared" si="0"/>
        <v>60</v>
      </c>
      <c r="Q19" s="20">
        <f t="shared" si="2"/>
        <v>3</v>
      </c>
    </row>
    <row r="20" spans="1:17" x14ac:dyDescent="0.3">
      <c r="A20" s="391" t="s">
        <v>62</v>
      </c>
      <c r="B20" s="392" t="s">
        <v>37</v>
      </c>
      <c r="C20" s="393" t="s">
        <v>42</v>
      </c>
      <c r="D20" s="332">
        <v>4</v>
      </c>
      <c r="E20" s="304" t="s">
        <v>13</v>
      </c>
      <c r="F20" s="300">
        <v>0</v>
      </c>
      <c r="G20" s="301"/>
      <c r="H20" s="301"/>
      <c r="I20" s="333"/>
      <c r="J20" s="334"/>
      <c r="K20" s="304"/>
      <c r="L20" s="303"/>
      <c r="M20" s="304"/>
      <c r="N20" s="304"/>
      <c r="O20" s="335"/>
      <c r="P20" s="327"/>
      <c r="Q20" s="327"/>
    </row>
    <row r="21" spans="1:17" x14ac:dyDescent="0.3">
      <c r="A21" s="329" t="s">
        <v>83</v>
      </c>
      <c r="B21" s="330" t="s">
        <v>41</v>
      </c>
      <c r="C21" s="331" t="s">
        <v>54</v>
      </c>
      <c r="D21" s="332">
        <v>30</v>
      </c>
      <c r="E21" s="304" t="s">
        <v>64</v>
      </c>
      <c r="F21" s="300">
        <v>2</v>
      </c>
      <c r="G21" s="301">
        <v>30</v>
      </c>
      <c r="H21" s="304" t="s">
        <v>14</v>
      </c>
      <c r="I21" s="333">
        <v>3</v>
      </c>
      <c r="J21" s="334"/>
      <c r="K21" s="304"/>
      <c r="L21" s="303"/>
      <c r="M21" s="304"/>
      <c r="N21" s="304"/>
      <c r="O21" s="335"/>
      <c r="P21" s="327">
        <f t="shared" si="0"/>
        <v>60</v>
      </c>
      <c r="Q21" s="327">
        <f t="shared" si="2"/>
        <v>5</v>
      </c>
    </row>
    <row r="22" spans="1:17" x14ac:dyDescent="0.3">
      <c r="A22" s="144" t="s">
        <v>67</v>
      </c>
      <c r="B22" s="145" t="s">
        <v>41</v>
      </c>
      <c r="C22" s="201"/>
      <c r="D22" s="146"/>
      <c r="E22" s="146"/>
      <c r="F22" s="146"/>
      <c r="G22" s="147">
        <v>15</v>
      </c>
      <c r="H22" s="147" t="s">
        <v>13</v>
      </c>
      <c r="I22" s="147">
        <v>2</v>
      </c>
      <c r="J22" s="147"/>
      <c r="K22" s="147"/>
      <c r="L22" s="147"/>
      <c r="M22" s="147">
        <v>15</v>
      </c>
      <c r="N22" s="147" t="s">
        <v>13</v>
      </c>
      <c r="O22" s="147">
        <v>2</v>
      </c>
      <c r="P22" s="147">
        <f t="shared" si="0"/>
        <v>30</v>
      </c>
      <c r="Q22" s="147">
        <f t="shared" si="2"/>
        <v>4</v>
      </c>
    </row>
    <row r="23" spans="1:17" x14ac:dyDescent="0.3">
      <c r="A23" s="536" t="s">
        <v>68</v>
      </c>
      <c r="B23" s="536"/>
      <c r="C23" s="536"/>
      <c r="D23" s="536"/>
      <c r="E23" s="536"/>
      <c r="F23" s="536"/>
      <c r="G23" s="536"/>
      <c r="H23" s="536"/>
      <c r="I23" s="536"/>
      <c r="J23" s="536"/>
      <c r="K23" s="536"/>
      <c r="L23" s="536"/>
      <c r="M23" s="536"/>
      <c r="N23" s="536"/>
      <c r="O23" s="536"/>
      <c r="P23" s="536"/>
      <c r="Q23" s="202">
        <v>8</v>
      </c>
    </row>
    <row r="24" spans="1:17" s="351" customFormat="1" ht="13.5" x14ac:dyDescent="0.3">
      <c r="A24" s="336"/>
      <c r="B24" s="277"/>
      <c r="C24" s="337" t="s">
        <v>69</v>
      </c>
      <c r="D24" s="338">
        <f>SUM(D5:D22)</f>
        <v>319</v>
      </c>
      <c r="E24" s="338"/>
      <c r="F24" s="339">
        <f>SUM(F5:F22)</f>
        <v>29</v>
      </c>
      <c r="G24" s="338">
        <f>SUM(G5:G22)</f>
        <v>300</v>
      </c>
      <c r="H24" s="338"/>
      <c r="I24" s="339">
        <f>SUM(I5:I22)</f>
        <v>33</v>
      </c>
      <c r="J24" s="340">
        <f>SUM(J5:J22)</f>
        <v>105</v>
      </c>
      <c r="K24" s="340"/>
      <c r="L24" s="341">
        <f>SUM(L5:L22)</f>
        <v>19</v>
      </c>
      <c r="M24" s="340">
        <f>SUM(M5:M22)</f>
        <v>79</v>
      </c>
      <c r="N24" s="340"/>
      <c r="O24" s="341">
        <f>SUM(O5:O22)</f>
        <v>34</v>
      </c>
      <c r="P24" s="415">
        <f>SUM(P5:P22)</f>
        <v>799</v>
      </c>
      <c r="Q24" s="346">
        <f>SUM(Q5:Q22)</f>
        <v>113</v>
      </c>
    </row>
    <row r="25" spans="1:17" s="351" customFormat="1" ht="13.5" x14ac:dyDescent="0.3">
      <c r="A25" s="344"/>
      <c r="B25" s="344"/>
      <c r="C25" s="345" t="s">
        <v>70</v>
      </c>
      <c r="D25" s="537">
        <f>SUM(D24,G24)-(D9+G9)</f>
        <v>589</v>
      </c>
      <c r="E25" s="537"/>
      <c r="F25" s="537"/>
      <c r="G25" s="525">
        <f>SUM(F24,I24)</f>
        <v>62</v>
      </c>
      <c r="H25" s="525"/>
      <c r="I25" s="525"/>
      <c r="J25" s="525">
        <f>SUM(J24,M24)-(J9+M9)</f>
        <v>124</v>
      </c>
      <c r="K25" s="525"/>
      <c r="L25" s="525"/>
      <c r="M25" s="525">
        <f>SUM(L24,O24)</f>
        <v>53</v>
      </c>
      <c r="N25" s="525"/>
      <c r="O25" s="525"/>
      <c r="P25" s="278"/>
      <c r="Q25" s="343">
        <f>Q24+Q23</f>
        <v>121</v>
      </c>
    </row>
    <row r="26" spans="1:17" s="351" customFormat="1" ht="13.5" x14ac:dyDescent="0.3">
      <c r="A26" s="344"/>
      <c r="B26" s="344"/>
      <c r="C26" s="344"/>
      <c r="D26" s="347"/>
      <c r="E26" s="347"/>
      <c r="F26" s="347"/>
      <c r="G26" s="347"/>
      <c r="H26" s="347"/>
      <c r="I26" s="347"/>
      <c r="J26" s="347"/>
      <c r="K26" s="347"/>
      <c r="L26" s="347"/>
      <c r="M26" s="347"/>
      <c r="N26" s="347"/>
      <c r="O26" s="347"/>
      <c r="P26" s="348">
        <f>SUM(Q23,Q21,Q8,Q7,Q6,Q9,Q26)</f>
        <v>36</v>
      </c>
      <c r="Q26" s="349" t="s">
        <v>5</v>
      </c>
    </row>
    <row r="27" spans="1:17" hidden="1" x14ac:dyDescent="0.3">
      <c r="P27" s="1">
        <f>(P26*100)/Q25</f>
        <v>29.75206611570248</v>
      </c>
    </row>
  </sheetData>
  <mergeCells count="17">
    <mergeCell ref="A23:P23"/>
    <mergeCell ref="D25:F25"/>
    <mergeCell ref="G25:I25"/>
    <mergeCell ref="J25:L25"/>
    <mergeCell ref="M25:O25"/>
    <mergeCell ref="A1:Q1"/>
    <mergeCell ref="A2:A4"/>
    <mergeCell ref="B2:B4"/>
    <mergeCell ref="C2:C4"/>
    <mergeCell ref="D2:I2"/>
    <mergeCell ref="J2:O2"/>
    <mergeCell ref="P2:P4"/>
    <mergeCell ref="Q2:Q4"/>
    <mergeCell ref="D3:F3"/>
    <mergeCell ref="G3:I3"/>
    <mergeCell ref="J3:L3"/>
    <mergeCell ref="M3:O3"/>
  </mergeCells>
  <pageMargins left="0.23611111111111099" right="0.23611111111111099" top="0.39374999999999999" bottom="0.39374999999999999" header="0.51180555555555496" footer="0.51180555555555496"/>
  <pageSetup paperSize="9" firstPageNumber="0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18</vt:i4>
      </vt:variant>
      <vt:variant>
        <vt:lpstr>Zakresy nazwane</vt:lpstr>
      </vt:variant>
      <vt:variant>
        <vt:i4>10</vt:i4>
      </vt:variant>
    </vt:vector>
  </HeadingPairs>
  <TitlesOfParts>
    <vt:vector size="28" baseType="lpstr">
      <vt:lpstr>Studium</vt:lpstr>
      <vt:lpstr>Fort I</vt:lpstr>
      <vt:lpstr>Fort II</vt:lpstr>
      <vt:lpstr>Orga I</vt:lpstr>
      <vt:lpstr>Orga II</vt:lpstr>
      <vt:lpstr>Klaw I</vt:lpstr>
      <vt:lpstr>Klaw II</vt:lpstr>
      <vt:lpstr>Akor I</vt:lpstr>
      <vt:lpstr>Akor II</vt:lpstr>
      <vt:lpstr>Hist I</vt:lpstr>
      <vt:lpstr>Hist II</vt:lpstr>
      <vt:lpstr>Perk I</vt:lpstr>
      <vt:lpstr>Perk II</vt:lpstr>
      <vt:lpstr>Saks I</vt:lpstr>
      <vt:lpstr>Saks II</vt:lpstr>
      <vt:lpstr>Ob+Fg I</vt:lpstr>
      <vt:lpstr>Dęte I</vt:lpstr>
      <vt:lpstr>Dęte II</vt:lpstr>
      <vt:lpstr>'Akor I'!Obszar_wydruku</vt:lpstr>
      <vt:lpstr>'Dęte I'!Obszar_wydruku</vt:lpstr>
      <vt:lpstr>'Fort I'!Obszar_wydruku</vt:lpstr>
      <vt:lpstr>'Hist I'!Obszar_wydruku</vt:lpstr>
      <vt:lpstr>'Klaw I'!Obszar_wydruku</vt:lpstr>
      <vt:lpstr>'Klaw II'!Obszar_wydruku</vt:lpstr>
      <vt:lpstr>'Orga I'!Obszar_wydruku</vt:lpstr>
      <vt:lpstr>'Perk I'!Obszar_wydruku</vt:lpstr>
      <vt:lpstr>'Saks I'!Obszar_wydruku</vt:lpstr>
      <vt:lpstr>'Saks II'!Obszar_wydruku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wojtek</dc:creator>
  <dc:description/>
  <cp:lastModifiedBy>Krzysztof Sowinski</cp:lastModifiedBy>
  <cp:revision>10</cp:revision>
  <cp:lastPrinted>2019-04-26T11:41:04Z</cp:lastPrinted>
  <dcterms:created xsi:type="dcterms:W3CDTF">2012-11-07T08:58:49Z</dcterms:created>
  <dcterms:modified xsi:type="dcterms:W3CDTF">2021-02-02T15:23:50Z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